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Folders\Client Files\Braun, Craig\Financials\"/>
    </mc:Choice>
  </mc:AlternateContent>
  <xr:revisionPtr revIDLastSave="0" documentId="13_ncr:1_{7214E752-BC0B-4CD2-B557-F9C0B5AC3A9D}" xr6:coauthVersionLast="47" xr6:coauthVersionMax="47" xr10:uidLastSave="{00000000-0000-0000-0000-000000000000}"/>
  <bookViews>
    <workbookView xWindow="-120" yWindow="-120" windowWidth="29040" windowHeight="15750" xr2:uid="{1C004942-F901-4F47-A37D-84C17844843F}"/>
  </bookViews>
  <sheets>
    <sheet name="Overvie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5" i="1" l="1"/>
  <c r="U6" i="1"/>
  <c r="U8" i="1"/>
  <c r="U9" i="1"/>
  <c r="U11" i="1"/>
  <c r="U14" i="1"/>
  <c r="U17" i="1"/>
  <c r="U18" i="1"/>
  <c r="U19" i="1"/>
  <c r="U24" i="1"/>
  <c r="U25" i="1"/>
  <c r="U28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5" i="1"/>
  <c r="R66" i="1"/>
  <c r="R67" i="1"/>
  <c r="R68" i="1"/>
  <c r="R69" i="1"/>
  <c r="R70" i="1"/>
  <c r="R71" i="1"/>
  <c r="R72" i="1"/>
  <c r="R73" i="1"/>
  <c r="R75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9" i="1"/>
  <c r="U15" i="1" s="1"/>
  <c r="R100" i="1"/>
  <c r="R101" i="1"/>
  <c r="R102" i="1"/>
  <c r="R103" i="1"/>
  <c r="R104" i="1"/>
  <c r="R105" i="1"/>
  <c r="R106" i="1"/>
  <c r="R107" i="1"/>
  <c r="R108" i="1"/>
  <c r="R109" i="1"/>
  <c r="R110" i="1"/>
  <c r="R111" i="1"/>
  <c r="U3" i="1" s="1"/>
  <c r="R112" i="1"/>
  <c r="R113" i="1"/>
  <c r="U12" i="1" s="1"/>
  <c r="R114" i="1"/>
  <c r="R115" i="1"/>
  <c r="R116" i="1"/>
  <c r="R121" i="1"/>
  <c r="R122" i="1"/>
  <c r="R123" i="1"/>
  <c r="R125" i="1"/>
  <c r="R126" i="1"/>
  <c r="R129" i="1"/>
  <c r="R130" i="1"/>
  <c r="O124" i="1" l="1"/>
  <c r="R124" i="1" s="1"/>
  <c r="O141" i="1"/>
  <c r="R141" i="1" s="1"/>
  <c r="O140" i="1"/>
  <c r="R140" i="1" s="1"/>
  <c r="O139" i="1"/>
  <c r="R139" i="1" s="1"/>
  <c r="O138" i="1"/>
  <c r="R138" i="1" s="1"/>
  <c r="O137" i="1"/>
  <c r="R137" i="1" s="1"/>
  <c r="O136" i="1"/>
  <c r="R136" i="1" s="1"/>
  <c r="O135" i="1"/>
  <c r="R135" i="1" s="1"/>
  <c r="O134" i="1"/>
  <c r="R134" i="1" s="1"/>
  <c r="O133" i="1"/>
  <c r="R133" i="1" s="1"/>
  <c r="U21" i="1" s="1"/>
  <c r="O132" i="1"/>
  <c r="R132" i="1" s="1"/>
  <c r="O131" i="1"/>
  <c r="R131" i="1" s="1"/>
  <c r="O128" i="1"/>
  <c r="R128" i="1" s="1"/>
  <c r="U10" i="1" s="1"/>
  <c r="O127" i="1"/>
  <c r="R127" i="1" s="1"/>
  <c r="U13" i="1" s="1"/>
  <c r="O120" i="1"/>
  <c r="R120" i="1" s="1"/>
  <c r="O119" i="1"/>
  <c r="R119" i="1" s="1"/>
  <c r="O118" i="1"/>
  <c r="R118" i="1" s="1"/>
  <c r="U2" i="1" s="1"/>
  <c r="O117" i="1"/>
  <c r="R117" i="1" s="1"/>
  <c r="O98" i="1"/>
  <c r="R98" i="1" s="1"/>
  <c r="U22" i="1" s="1"/>
  <c r="O97" i="1"/>
  <c r="R97" i="1" s="1"/>
  <c r="O96" i="1"/>
  <c r="R96" i="1" s="1"/>
  <c r="U16" i="1" s="1"/>
  <c r="O95" i="1"/>
  <c r="R95" i="1" s="1"/>
  <c r="U26" i="1" s="1"/>
  <c r="O94" i="1"/>
  <c r="R94" i="1" s="1"/>
  <c r="U23" i="1" s="1"/>
  <c r="O93" i="1"/>
  <c r="R93" i="1" s="1"/>
  <c r="O92" i="1"/>
  <c r="R92" i="1" s="1"/>
  <c r="U20" i="1" s="1"/>
  <c r="O91" i="1"/>
  <c r="R91" i="1" s="1"/>
  <c r="O90" i="1"/>
  <c r="R90" i="1" s="1"/>
  <c r="O59" i="1"/>
  <c r="O60" i="1"/>
  <c r="O62" i="1"/>
  <c r="O63" i="1"/>
  <c r="R63" i="1" s="1"/>
  <c r="O64" i="1"/>
  <c r="R64" i="1" s="1"/>
  <c r="O61" i="1"/>
  <c r="O65" i="1"/>
  <c r="O66" i="1"/>
  <c r="O68" i="1"/>
  <c r="O67" i="1"/>
  <c r="O69" i="1"/>
  <c r="O70" i="1"/>
  <c r="O71" i="1"/>
  <c r="O72" i="1"/>
  <c r="O73" i="1"/>
  <c r="O74" i="1"/>
  <c r="R74" i="1" s="1"/>
  <c r="O75" i="1"/>
  <c r="O76" i="1"/>
  <c r="R76" i="1" s="1"/>
  <c r="U4" i="1" s="1"/>
  <c r="O77" i="1"/>
  <c r="O78" i="1"/>
  <c r="O79" i="1"/>
  <c r="O80" i="1"/>
  <c r="O81" i="1"/>
  <c r="O37" i="1"/>
  <c r="O38" i="1"/>
  <c r="O39" i="1"/>
  <c r="O40" i="1"/>
  <c r="O41" i="1"/>
  <c r="O42" i="1"/>
  <c r="O43" i="1"/>
  <c r="O44" i="1"/>
  <c r="O46" i="1"/>
  <c r="R46" i="1" s="1"/>
  <c r="O56" i="1"/>
  <c r="O48" i="1"/>
  <c r="O49" i="1"/>
  <c r="O51" i="1"/>
  <c r="O50" i="1"/>
  <c r="O54" i="1"/>
  <c r="O55" i="1"/>
  <c r="O53" i="1"/>
  <c r="O57" i="1"/>
  <c r="O47" i="1"/>
  <c r="O58" i="1"/>
  <c r="O25" i="1"/>
  <c r="O26" i="1"/>
  <c r="O27" i="1"/>
  <c r="O52" i="1"/>
  <c r="O29" i="1"/>
  <c r="O28" i="1"/>
  <c r="O30" i="1"/>
  <c r="O32" i="1"/>
  <c r="O31" i="1"/>
  <c r="O33" i="1"/>
  <c r="O34" i="1"/>
  <c r="O36" i="1"/>
  <c r="O35" i="1"/>
  <c r="O16" i="1"/>
  <c r="O17" i="1"/>
  <c r="O18" i="1"/>
  <c r="O19" i="1"/>
  <c r="O20" i="1"/>
  <c r="O23" i="1"/>
  <c r="O21" i="1"/>
  <c r="O22" i="1"/>
  <c r="O45" i="1"/>
  <c r="R45" i="1" s="1"/>
  <c r="O24" i="1"/>
  <c r="O15" i="1"/>
  <c r="R15" i="1" s="1"/>
  <c r="O8" i="1"/>
  <c r="O9" i="1"/>
  <c r="O10" i="1"/>
  <c r="O7" i="1"/>
  <c r="U27" i="1" l="1"/>
  <c r="U7" i="1"/>
  <c r="U29" i="1" s="1"/>
  <c r="O12" i="1"/>
</calcChain>
</file>

<file path=xl/sharedStrings.xml><?xml version="1.0" encoding="utf-8"?>
<sst xmlns="http://schemas.openxmlformats.org/spreadsheetml/2006/main" count="235" uniqueCount="174">
  <si>
    <t>INCOME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</si>
  <si>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</si>
  <si>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</si>
  <si>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</si>
  <si>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</si>
  <si>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</si>
  <si>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</si>
  <si>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</si>
  <si>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</si>
  <si>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</si>
  <si>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</si>
  <si>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</si>
  <si>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</si>
  <si>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</si>
  <si>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EXPENSES</t>
  </si>
  <si>
    <t>Airbnb</t>
  </si>
  <si>
    <t>Gas</t>
  </si>
  <si>
    <t>Home Depot</t>
  </si>
  <si>
    <t>Equifax</t>
  </si>
  <si>
    <t>Constant Contact</t>
  </si>
  <si>
    <t>Costco</t>
  </si>
  <si>
    <t>Publix</t>
  </si>
  <si>
    <t>Eating Out</t>
  </si>
  <si>
    <t>Peacock</t>
  </si>
  <si>
    <t>Vitamins</t>
  </si>
  <si>
    <t>Chattanooga Sewer</t>
  </si>
  <si>
    <t>Spotify</t>
  </si>
  <si>
    <t>Food City</t>
  </si>
  <si>
    <t>Walgreens</t>
  </si>
  <si>
    <t>World Releif</t>
  </si>
  <si>
    <t>Trader Joes</t>
  </si>
  <si>
    <t>Cricket Wireless</t>
  </si>
  <si>
    <t xml:space="preserve">Disney + </t>
  </si>
  <si>
    <t>Target</t>
  </si>
  <si>
    <t>Joann Fabrics</t>
  </si>
  <si>
    <t>Guitar Center</t>
  </si>
  <si>
    <t>EPB</t>
  </si>
  <si>
    <t>Arrow Studios</t>
  </si>
  <si>
    <t>Best Buy</t>
  </si>
  <si>
    <t>Health Share</t>
  </si>
  <si>
    <t>geico Auto</t>
  </si>
  <si>
    <t>Movement Mortgage</t>
  </si>
  <si>
    <t>Adobe</t>
  </si>
  <si>
    <t>Planet Fitness</t>
  </si>
  <si>
    <t>Clear Defence</t>
  </si>
  <si>
    <t>American Water</t>
  </si>
  <si>
    <t>USPS</t>
  </si>
  <si>
    <t>Container Store</t>
  </si>
  <si>
    <t>Chattanooga Gas</t>
  </si>
  <si>
    <t>Riverview Animal Hospital</t>
  </si>
  <si>
    <t>Bass Pro</t>
  </si>
  <si>
    <t>Barns &amp; Noble</t>
  </si>
  <si>
    <t>Locals Only</t>
  </si>
  <si>
    <t>Campground</t>
  </si>
  <si>
    <t>Oil Change</t>
  </si>
  <si>
    <t>Magnolia Market</t>
  </si>
  <si>
    <t>Laundry</t>
  </si>
  <si>
    <t>Fries Food Store</t>
  </si>
  <si>
    <t>Yesway</t>
  </si>
  <si>
    <t>Froedert</t>
  </si>
  <si>
    <t>Dave &amp; Busters</t>
  </si>
  <si>
    <t>DNR Kettle Moraine</t>
  </si>
  <si>
    <t>REI</t>
  </si>
  <si>
    <t>Siesta Village</t>
  </si>
  <si>
    <t>Beach Bazarre</t>
  </si>
  <si>
    <t>WIX</t>
  </si>
  <si>
    <t>Parking</t>
  </si>
  <si>
    <t>Eye Care</t>
  </si>
  <si>
    <t>Pharmstrong</t>
  </si>
  <si>
    <t>Supercross</t>
  </si>
  <si>
    <t>etsy</t>
  </si>
  <si>
    <t>swim lessons(YMCA)</t>
  </si>
  <si>
    <t>AMC</t>
  </si>
  <si>
    <t>alcohol</t>
  </si>
  <si>
    <t>hobby lobby</t>
  </si>
  <si>
    <t>share health</t>
  </si>
  <si>
    <t>Cubesmart</t>
  </si>
  <si>
    <t>Marriot Hotels</t>
  </si>
  <si>
    <t>Southwest Airlines</t>
  </si>
  <si>
    <t>Oliver Hotel</t>
  </si>
  <si>
    <t>Hotels</t>
  </si>
  <si>
    <t>Van Build</t>
  </si>
  <si>
    <t>Menards</t>
  </si>
  <si>
    <t>Wellevate</t>
  </si>
  <si>
    <t>Credit Card Fees / Intrest</t>
  </si>
  <si>
    <t>Pick n Save</t>
  </si>
  <si>
    <t>Signworks</t>
  </si>
  <si>
    <t>Washington Island ferry</t>
  </si>
  <si>
    <t>Florida State Parks</t>
  </si>
  <si>
    <t>BOCO Gear</t>
  </si>
  <si>
    <t>HITT Promotional Product</t>
  </si>
  <si>
    <t>Paypal</t>
  </si>
  <si>
    <t>Bnb Trailers</t>
  </si>
  <si>
    <t>Training Peaks</t>
  </si>
  <si>
    <t>Kohls</t>
  </si>
  <si>
    <t>Groceris</t>
  </si>
  <si>
    <t>At&amp;t</t>
  </si>
  <si>
    <t>Silver Lake Auto</t>
  </si>
  <si>
    <t>moo print</t>
  </si>
  <si>
    <t>Performance Running</t>
  </si>
  <si>
    <t>VA State Park</t>
  </si>
  <si>
    <t>Parkridge East Hospital</t>
  </si>
  <si>
    <t>Evernest</t>
  </si>
  <si>
    <t>Event Helper Insurance</t>
  </si>
  <si>
    <t>Hubbleton Brewery</t>
  </si>
  <si>
    <t>Creative Revolver</t>
  </si>
  <si>
    <t>34.51.74</t>
  </si>
  <si>
    <t>Van Builds</t>
  </si>
  <si>
    <t>Chattanooga Hardwood</t>
  </si>
  <si>
    <t>Cosmoprof</t>
  </si>
  <si>
    <t>Duluth</t>
  </si>
  <si>
    <t>Good Times day camp</t>
  </si>
  <si>
    <t>Erlanger</t>
  </si>
  <si>
    <t>Buy buy baby</t>
  </si>
  <si>
    <t>Kirk Physical Therapy</t>
  </si>
  <si>
    <t>Copyright</t>
  </si>
  <si>
    <t>Genova Diagnostics</t>
  </si>
  <si>
    <t>Sticker Mule</t>
  </si>
  <si>
    <t>Canyon Bike</t>
  </si>
  <si>
    <t>Office Max</t>
  </si>
  <si>
    <t>Wheel &amp; Sprocket</t>
  </si>
  <si>
    <t>HSLDA Homeschool</t>
  </si>
  <si>
    <t>Starlink Internet</t>
  </si>
  <si>
    <t>Ryze Coffee</t>
  </si>
  <si>
    <t>High Point Gym</t>
  </si>
  <si>
    <t>Savanah Valley Utilities</t>
  </si>
  <si>
    <t>Trek Store Chatt</t>
  </si>
  <si>
    <t>Hairbenders</t>
  </si>
  <si>
    <t>Artice Office Furnitre</t>
  </si>
  <si>
    <t>Groceries</t>
  </si>
  <si>
    <t>gas</t>
  </si>
  <si>
    <t>lawn service</t>
  </si>
  <si>
    <t>IRS Collections</t>
  </si>
  <si>
    <t>Sponsorship</t>
  </si>
  <si>
    <t>Business Coaching</t>
  </si>
  <si>
    <t>Ace</t>
  </si>
  <si>
    <t>Business Equipment / Improvement</t>
  </si>
  <si>
    <t>Timing Computer</t>
  </si>
  <si>
    <t>Business Marketing</t>
  </si>
  <si>
    <t>F250</t>
  </si>
  <si>
    <t>Business Operating Expenses</t>
  </si>
  <si>
    <t>Mammoth Endurance</t>
  </si>
  <si>
    <t>Braun - 2022 Overview</t>
  </si>
  <si>
    <t>Advertising</t>
  </si>
  <si>
    <t>Car &amp; Truck Exp</t>
  </si>
  <si>
    <t>Commissions &amp; Fees</t>
  </si>
  <si>
    <t>Contract Labor</t>
  </si>
  <si>
    <t>Depletion</t>
  </si>
  <si>
    <t>Depreciation &amp; S179</t>
  </si>
  <si>
    <t>Employee Benefit</t>
  </si>
  <si>
    <t>Insurance (non health)</t>
  </si>
  <si>
    <t>Mortgage Interest</t>
  </si>
  <si>
    <t>Other Interest</t>
  </si>
  <si>
    <t>Legal &amp; Professional Svc's.</t>
  </si>
  <si>
    <t>Office Expense</t>
  </si>
  <si>
    <t>Pension &amp; profit sharing</t>
  </si>
  <si>
    <t>Repairs &amp; Maintenance</t>
  </si>
  <si>
    <t>Supplies</t>
  </si>
  <si>
    <t>Taxes &amp; Licenses</t>
  </si>
  <si>
    <t>Travel</t>
  </si>
  <si>
    <t>Deductible Meals</t>
  </si>
  <si>
    <t>Utilities</t>
  </si>
  <si>
    <t>Wages</t>
  </si>
  <si>
    <t>Other Expense</t>
  </si>
  <si>
    <t>Past due taxes</t>
  </si>
  <si>
    <t>Rent/Lease-Veh, Mach, Equip</t>
  </si>
  <si>
    <t>Rent/Lease-Other bus prop</t>
  </si>
  <si>
    <t>Category</t>
  </si>
  <si>
    <t>COS (Cost of Service)</t>
  </si>
  <si>
    <t>COGS (Cost of Goods Sold)</t>
  </si>
  <si>
    <t>Postage &amp; Shipping</t>
  </si>
  <si>
    <t>Rental Car</t>
  </si>
  <si>
    <t>Total Expenses</t>
  </si>
  <si>
    <t>% to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</si>
</sst>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0" x14ac:knownFonts="1">
    <font>
      <sz val="12"/>
      <color theme="1"/>
      <name val="Calibri"/>
      <family val="2"/>
      <scheme val="minor"/>
    </font>
    <font>
      <sz val="10"/>
      <color theme="1"/>
      <name val="Univers"/>
      <family val="2"/>
    </font>
    <font>
      <sz val="12"/>
      <color theme="1"/>
      <name val="Calibri"/>
      <family val="2"/>
      <scheme val="minor"/>
    </font>
    <font>
      <sz val="12"/>
      <color rgb="FF002060"/>
      <name val="Univers"/>
      <family val="2"/>
    </font>
    <font>
      <b/>
      <sz val="18"/>
      <color theme="1"/>
      <name val="Univers"/>
      <family val="2"/>
    </font>
    <font>
      <sz val="12"/>
      <color theme="1"/>
      <name val="Univers"/>
      <family val="2"/>
    </font>
    <font>
      <b/>
      <sz val="20"/>
      <color theme="1"/>
      <name val="Univers"/>
      <family val="2"/>
    </font>
    <font>
      <b/>
      <sz val="14"/>
      <color theme="9"/>
      <name val="Univers"/>
      <family val="2"/>
    </font>
    <font>
      <b/>
      <sz val="12"/>
      <color theme="1"/>
      <name val="Univers"/>
      <family val="2"/>
    </font>
    <font>
      <b/>
      <sz val="11"/>
      <color theme="1"/>
      <name val="Univers"/>
      <family val="2"/>
    </font>
    <font>
      <b/>
      <sz val="11"/>
      <color theme="0"/>
      <name val="Univers"/>
      <family val="2"/>
    </font>
    <font>
      <sz val="12"/>
      <color theme="1" tint="0.499984740745262"/>
      <name val="Univers"/>
      <family val="2"/>
    </font>
    <font>
      <sz val="11"/>
      <color theme="1"/>
      <name val="Univers"/>
      <family val="2"/>
    </font>
    <font>
      <b/>
      <sz val="14"/>
      <color theme="5"/>
      <name val="Univers"/>
      <family val="2"/>
    </font>
    <font>
      <sz val="12"/>
      <name val="Univers"/>
      <family val="2"/>
    </font>
    <font>
      <sz val="11"/>
      <name val="Univers"/>
      <family val="2"/>
    </font>
    <font>
      <sz val="11"/>
      <color theme="5"/>
      <name val="Univers"/>
      <family val="2"/>
    </font>
    <font>
      <sz val="11"/>
      <color rgb="FF000000"/>
      <name val="Univers"/>
      <family val="2"/>
    </font>
    <font>
      <b/>
      <u/>
      <sz val="12"/>
      <color rgb="FF002060"/>
      <name val="Univers"/>
      <family val="2"/>
    </font>
    <font>
      <sz val="10"/>
      <color rgb="FF002060"/>
      <name val="Univers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8">
    <xf numFmtId="0" fontId="0" fillId="0" borderId="0" xfId="0"/>
    <xf numFmtId="16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5" fillId="0" borderId="2" xfId="0" applyFont="1" applyBorder="1"/>
    <xf numFmtId="164" fontId="11" fillId="0" borderId="3" xfId="0" applyNumberFormat="1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0" fontId="5" fillId="0" borderId="5" xfId="0" applyFont="1" applyBorder="1"/>
    <xf numFmtId="164" fontId="11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5" fillId="0" borderId="8" xfId="0" applyFont="1" applyBorder="1"/>
    <xf numFmtId="164" fontId="11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2" xfId="0" applyFont="1" applyBorder="1"/>
    <xf numFmtId="0" fontId="15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4" fillId="0" borderId="5" xfId="0" applyFont="1" applyBorder="1"/>
    <xf numFmtId="0" fontId="1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2" fillId="0" borderId="0" xfId="0" applyFont="1"/>
    <xf numFmtId="0" fontId="15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4" fillId="0" borderId="5" xfId="0" applyFont="1" applyBorder="1" applyAlignment="1">
      <alignment horizontal="left"/>
    </xf>
    <xf numFmtId="0" fontId="14" fillId="0" borderId="8" xfId="0" applyFont="1" applyBorder="1"/>
    <xf numFmtId="0" fontId="8" fillId="0" borderId="0" xfId="0" applyFont="1"/>
    <xf numFmtId="0" fontId="17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9" fontId="19" fillId="0" borderId="0" xfId="2" applyFont="1" applyAlignment="1">
      <alignment horizontal="center"/>
    </xf>
    <xf numFmtId="44" fontId="1" fillId="0" borderId="0" xfId="1" applyFont="1"/>
    <xf numFmtId="0" fontId="1" fillId="0" borderId="0" xfId="0" applyFont="1" applyBorder="1"/>
    <xf numFmtId="44" fontId="1" fillId="0" borderId="0" xfId="1" applyFont="1" applyBorder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0" fillId="2" borderId="13" xfId="0" applyFont="1" applyFill="1" applyBorder="1" applyAlignment="1">
      <alignment horizontal="left"/>
    </xf>
    <xf numFmtId="164" fontId="12" fillId="0" borderId="4" xfId="0" applyNumberFormat="1" applyFont="1" applyBorder="1" applyAlignment="1">
      <alignment horizontal="left"/>
    </xf>
    <xf numFmtId="164" fontId="12" fillId="0" borderId="7" xfId="0" applyNumberFormat="1" applyFont="1" applyBorder="1" applyAlignment="1">
      <alignment horizontal="left"/>
    </xf>
    <xf numFmtId="164" fontId="12" fillId="0" borderId="10" xfId="0" applyNumberFormat="1" applyFont="1" applyBorder="1" applyAlignment="1">
      <alignment horizontal="left"/>
    </xf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12" fillId="0" borderId="7" xfId="0" applyFont="1" applyBorder="1" applyAlignment="1">
      <alignment horizontal="left"/>
    </xf>
    <xf numFmtId="164" fontId="17" fillId="0" borderId="7" xfId="0" applyNumberFormat="1" applyFont="1" applyBorder="1" applyAlignment="1">
      <alignment horizontal="left"/>
    </xf>
    <xf numFmtId="44" fontId="1" fillId="0" borderId="0" xfId="1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84A12-1635-C745-92C9-5706D3AD45A2}">
  <sheetPr codeName="Sheet1">
    <pageSetUpPr fitToPage="1"/>
  </sheetPr>
  <dimension ref="A1:AD141"/>
  <sheetViews>
    <sheetView tabSelected="1" zoomScaleNormal="125" workbookViewId="0">
      <selection activeCell="AA13" sqref="AA13"/>
    </sheetView>
  </sheetViews>
  <sheetFormatPr defaultColWidth="11" defaultRowHeight="15.75" x14ac:dyDescent="0.25"/>
  <cols>
    <col min="1" max="1" width="2.375" style="3" customWidth="1"/>
    <col min="2" max="2" width="26.375" style="3" bestFit="1" customWidth="1"/>
    <col min="3" max="14" width="12.875" style="19" hidden="1" customWidth="1"/>
    <col min="15" max="15" width="10.875" style="48" bestFit="1" customWidth="1"/>
    <col min="16" max="16" width="10" style="42" bestFit="1" customWidth="1"/>
    <col min="17" max="17" width="23.875" style="3" bestFit="1" customWidth="1"/>
    <col min="18" max="18" width="9.875" style="57" bestFit="1" customWidth="1"/>
    <col min="19" max="19" width="3" style="41" customWidth="1"/>
    <col min="20" max="20" width="23.875" style="44" bestFit="1" customWidth="1"/>
    <col min="21" max="21" width="12.625" style="3" customWidth="1"/>
    <col min="22" max="16384" width="11" style="3"/>
  </cols>
  <sheetData>
    <row r="1" spans="1:21" ht="24" thickBot="1" x14ac:dyDescent="0.3">
      <c r="A1" s="2" t="s">
        <v>142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1" ht="15.95" customHeight="1" thickTop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7"/>
      <c r="T2" s="45" t="s">
        <v>143</v>
      </c>
      <c r="U2" s="46">
        <f>SUMIF(Q15:Q141,T2,R15:R141)</f>
        <v>13660.539999999999</v>
      </c>
    </row>
    <row r="3" spans="1:21" ht="15.95" customHeight="1" x14ac:dyDescent="0.25">
      <c r="A3" s="4"/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7"/>
      <c r="T3" s="45" t="s">
        <v>144</v>
      </c>
      <c r="U3" s="46">
        <f>SUMIF(Q16:Q142,T3,R16:R142)</f>
        <v>7230.36</v>
      </c>
    </row>
    <row r="4" spans="1:21" ht="15.9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7"/>
      <c r="T4" s="45" t="s">
        <v>169</v>
      </c>
      <c r="U4" s="46">
        <f>SUMIF(Q17:Q143,T4,R17:R143)</f>
        <v>22843.510000000002</v>
      </c>
    </row>
    <row r="5" spans="1:21" x14ac:dyDescent="0.25">
      <c r="T5" s="45" t="s">
        <v>145</v>
      </c>
      <c r="U5" s="46">
        <f>SUMIF(Q18:Q144,T5,R18:R144)</f>
        <v>0</v>
      </c>
    </row>
    <row r="6" spans="1:21" ht="18.75" x14ac:dyDescent="0.3">
      <c r="A6" s="6" t="s">
        <v>0</v>
      </c>
      <c r="B6" s="7"/>
      <c r="C6" s="8" t="s">
        <v>1</v>
      </c>
      <c r="D6" s="9" t="s">
        <v>2</v>
      </c>
      <c r="E6" s="9" t="s">
        <v>3</v>
      </c>
      <c r="F6" s="9" t="s">
        <v>4</v>
      </c>
      <c r="G6" s="9" t="s">
        <v>5</v>
      </c>
      <c r="H6" s="9" t="s">
        <v>6</v>
      </c>
      <c r="I6" s="9" t="s">
        <v>7</v>
      </c>
      <c r="J6" s="9" t="s">
        <v>8</v>
      </c>
      <c r="K6" s="9" t="s">
        <v>9</v>
      </c>
      <c r="L6" s="9" t="s">
        <v>10</v>
      </c>
      <c r="M6" s="9" t="s">
        <v>11</v>
      </c>
      <c r="N6" s="9" t="s">
        <v>12</v>
      </c>
      <c r="O6" s="49" t="s">
        <v>13</v>
      </c>
      <c r="T6" s="45" t="s">
        <v>146</v>
      </c>
      <c r="U6" s="46">
        <f>SUMIF(Q19:Q145,T6,R19:R145)</f>
        <v>0</v>
      </c>
    </row>
    <row r="7" spans="1:21" x14ac:dyDescent="0.25">
      <c r="B7" s="10" t="s">
        <v>141</v>
      </c>
      <c r="C7" s="11">
        <v>4345.88</v>
      </c>
      <c r="D7" s="11">
        <v>3780.91</v>
      </c>
      <c r="E7" s="11">
        <v>3130.31</v>
      </c>
      <c r="F7" s="11">
        <v>6128.27</v>
      </c>
      <c r="G7" s="11">
        <v>4303.76</v>
      </c>
      <c r="H7" s="11">
        <v>3902.01</v>
      </c>
      <c r="I7" s="11">
        <v>6386.92</v>
      </c>
      <c r="J7" s="11">
        <v>42681.83</v>
      </c>
      <c r="K7" s="11">
        <v>3200</v>
      </c>
      <c r="L7" s="11">
        <v>6135.79</v>
      </c>
      <c r="M7" s="11">
        <v>12284.75</v>
      </c>
      <c r="N7" s="11">
        <v>11177</v>
      </c>
      <c r="O7" s="50">
        <f>SUM(C7:N7)</f>
        <v>107457.43000000001</v>
      </c>
      <c r="P7" s="1"/>
      <c r="Q7" s="12"/>
      <c r="T7" s="45" t="s">
        <v>168</v>
      </c>
      <c r="U7" s="46">
        <f>SUMIF(Q20:Q146,T7,R20:R146)</f>
        <v>81956.696000000011</v>
      </c>
    </row>
    <row r="8" spans="1:21" x14ac:dyDescent="0.25">
      <c r="B8" s="13" t="s">
        <v>15</v>
      </c>
      <c r="C8" s="14">
        <v>6498.42</v>
      </c>
      <c r="D8" s="14">
        <v>6222.55</v>
      </c>
      <c r="E8" s="14">
        <v>7724.11</v>
      </c>
      <c r="F8" s="14">
        <v>3717.04</v>
      </c>
      <c r="G8" s="14" t="s">
        <v>106</v>
      </c>
      <c r="H8" s="14">
        <v>77.599999999999994</v>
      </c>
      <c r="I8" s="14"/>
      <c r="J8" s="14"/>
      <c r="K8" s="14"/>
      <c r="L8" s="14"/>
      <c r="M8" s="14"/>
      <c r="N8" s="15"/>
      <c r="O8" s="51">
        <f>SUM(C8:N8)</f>
        <v>24239.72</v>
      </c>
      <c r="T8" s="45" t="s">
        <v>160</v>
      </c>
      <c r="U8" s="46">
        <f>SUMIF(Q21:Q147,T8,R21:R147)</f>
        <v>0</v>
      </c>
    </row>
    <row r="9" spans="1:21" x14ac:dyDescent="0.25">
      <c r="B9" s="13" t="s">
        <v>107</v>
      </c>
      <c r="C9" s="14"/>
      <c r="D9" s="14"/>
      <c r="E9" s="14"/>
      <c r="F9" s="14"/>
      <c r="G9" s="14"/>
      <c r="H9" s="14">
        <v>32000</v>
      </c>
      <c r="I9" s="14"/>
      <c r="J9" s="14"/>
      <c r="K9" s="14"/>
      <c r="L9" s="14"/>
      <c r="M9" s="14"/>
      <c r="N9" s="15"/>
      <c r="O9" s="51">
        <f>SUM(C9:N9)</f>
        <v>32000</v>
      </c>
      <c r="T9" s="45" t="s">
        <v>147</v>
      </c>
      <c r="U9" s="46">
        <f>SUMIF(Q22:Q148,T9,R22:R148)</f>
        <v>0</v>
      </c>
    </row>
    <row r="10" spans="1:21" x14ac:dyDescent="0.25">
      <c r="B10" s="16" t="s">
        <v>133</v>
      </c>
      <c r="C10" s="17"/>
      <c r="D10" s="17"/>
      <c r="E10" s="17"/>
      <c r="F10" s="17"/>
      <c r="G10" s="17"/>
      <c r="H10" s="17"/>
      <c r="I10" s="17">
        <v>10000</v>
      </c>
      <c r="J10" s="17"/>
      <c r="K10" s="17">
        <v>50000</v>
      </c>
      <c r="L10" s="17">
        <v>30000</v>
      </c>
      <c r="M10" s="17"/>
      <c r="N10" s="18"/>
      <c r="O10" s="52">
        <f>SUM(C10:N10)</f>
        <v>90000</v>
      </c>
      <c r="Q10" s="19"/>
      <c r="T10" s="45" t="s">
        <v>148</v>
      </c>
      <c r="U10" s="46">
        <f>SUMIF(Q23:Q149,T10,R23:R149)</f>
        <v>64013.85</v>
      </c>
    </row>
    <row r="11" spans="1:21" x14ac:dyDescent="0.25"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53"/>
      <c r="T11" s="45" t="s">
        <v>149</v>
      </c>
      <c r="U11" s="46">
        <f>SUMIF(Q24:Q150,T11,R24:R150)</f>
        <v>0</v>
      </c>
    </row>
    <row r="12" spans="1:21" x14ac:dyDescent="0.25">
      <c r="O12" s="54">
        <f>SUM(O7:O11)</f>
        <v>253697.15000000002</v>
      </c>
      <c r="T12" s="45" t="s">
        <v>150</v>
      </c>
      <c r="U12" s="46">
        <f>SUMIF(Q25:Q151,T12,R25:R151)</f>
        <v>2098.65</v>
      </c>
    </row>
    <row r="13" spans="1:21" x14ac:dyDescent="0.25">
      <c r="O13" s="53"/>
      <c r="T13" s="45" t="s">
        <v>153</v>
      </c>
      <c r="U13" s="46">
        <f>SUMIF(Q26:Q152,T13,R26:R152)</f>
        <v>1875</v>
      </c>
    </row>
    <row r="14" spans="1:21" ht="18.75" x14ac:dyDescent="0.3">
      <c r="A14" s="21" t="s">
        <v>14</v>
      </c>
      <c r="O14" s="53"/>
      <c r="P14" s="40" t="s">
        <v>173</v>
      </c>
      <c r="Q14" s="40" t="s">
        <v>167</v>
      </c>
      <c r="T14" s="45" t="s">
        <v>151</v>
      </c>
      <c r="U14" s="46">
        <f>SUMIF(Q27:Q153,T14,R27:R153)</f>
        <v>0</v>
      </c>
    </row>
    <row r="15" spans="1:21" x14ac:dyDescent="0.25">
      <c r="B15" s="22" t="s">
        <v>135</v>
      </c>
      <c r="C15" s="23">
        <v>31.84</v>
      </c>
      <c r="D15" s="24"/>
      <c r="E15" s="24">
        <v>4.37</v>
      </c>
      <c r="F15" s="24">
        <v>151.08000000000001</v>
      </c>
      <c r="G15" s="24">
        <v>6.54</v>
      </c>
      <c r="H15" s="24"/>
      <c r="I15" s="24"/>
      <c r="J15" s="24">
        <v>173.29</v>
      </c>
      <c r="K15" s="24">
        <v>22.03</v>
      </c>
      <c r="L15" s="24"/>
      <c r="M15" s="24"/>
      <c r="N15" s="25">
        <v>21.84</v>
      </c>
      <c r="O15" s="50">
        <f t="shared" ref="O15:O29" si="0">SUM(C15:N15)</f>
        <v>410.98999999999995</v>
      </c>
      <c r="P15" s="43">
        <v>0.4</v>
      </c>
      <c r="Q15" s="41" t="s">
        <v>168</v>
      </c>
      <c r="R15" s="57">
        <f>IF(Q15="","",IF(P15="",O15,O15*P15))</f>
        <v>164.39599999999999</v>
      </c>
      <c r="T15" s="45" t="s">
        <v>154</v>
      </c>
      <c r="U15" s="46">
        <f>SUMIF(Q28:Q154,T15,R28:R154)</f>
        <v>441.9</v>
      </c>
    </row>
    <row r="16" spans="1:21" x14ac:dyDescent="0.25">
      <c r="B16" s="13" t="s">
        <v>73</v>
      </c>
      <c r="C16" s="15"/>
      <c r="D16" s="15"/>
      <c r="E16" s="15"/>
      <c r="F16" s="15"/>
      <c r="G16" s="15">
        <v>214.08</v>
      </c>
      <c r="H16" s="15"/>
      <c r="I16" s="15">
        <v>57.36</v>
      </c>
      <c r="J16" s="15"/>
      <c r="K16" s="15"/>
      <c r="L16" s="15"/>
      <c r="M16" s="15"/>
      <c r="N16" s="15"/>
      <c r="O16" s="51">
        <f t="shared" si="0"/>
        <v>271.44</v>
      </c>
      <c r="P16" s="43"/>
      <c r="Q16" s="41"/>
      <c r="R16" s="57" t="str">
        <f t="shared" ref="R16:R79" si="1">IF(Q16="","",IF(P16="",O16,O16*P16))</f>
        <v/>
      </c>
      <c r="T16" s="45" t="s">
        <v>163</v>
      </c>
      <c r="U16" s="46">
        <f>SUMIF(Q29:Q155,T16,R29:R155)</f>
        <v>2226.64</v>
      </c>
    </row>
    <row r="17" spans="2:21" ht="15.95" customHeight="1" x14ac:dyDescent="0.25">
      <c r="B17" s="13" t="s">
        <v>72</v>
      </c>
      <c r="C17" s="15"/>
      <c r="D17" s="15"/>
      <c r="E17" s="15"/>
      <c r="F17" s="15">
        <v>55.66</v>
      </c>
      <c r="G17" s="15"/>
      <c r="H17" s="15"/>
      <c r="I17" s="15"/>
      <c r="J17" s="15"/>
      <c r="K17" s="15"/>
      <c r="L17" s="15"/>
      <c r="M17" s="15"/>
      <c r="N17" s="15"/>
      <c r="O17" s="51">
        <f t="shared" si="0"/>
        <v>55.66</v>
      </c>
      <c r="P17" s="43"/>
      <c r="Q17" s="41"/>
      <c r="R17" s="57" t="str">
        <f t="shared" si="1"/>
        <v/>
      </c>
      <c r="T17" s="45" t="s">
        <v>152</v>
      </c>
      <c r="U17" s="46">
        <f>SUMIF(Q30:Q156,T17,R30:R156)</f>
        <v>0</v>
      </c>
    </row>
    <row r="18" spans="2:21" x14ac:dyDescent="0.25">
      <c r="B18" s="26" t="s">
        <v>45</v>
      </c>
      <c r="C18" s="27"/>
      <c r="D18" s="15">
        <v>24.94</v>
      </c>
      <c r="E18" s="15">
        <v>54.04</v>
      </c>
      <c r="F18" s="15">
        <v>29.14</v>
      </c>
      <c r="G18" s="15">
        <v>373.57</v>
      </c>
      <c r="H18" s="15">
        <v>30.89</v>
      </c>
      <c r="I18" s="15"/>
      <c r="J18" s="15"/>
      <c r="K18" s="15"/>
      <c r="L18" s="15"/>
      <c r="M18" s="15"/>
      <c r="N18" s="15"/>
      <c r="O18" s="51">
        <f t="shared" si="0"/>
        <v>512.58000000000004</v>
      </c>
      <c r="P18" s="43"/>
      <c r="Q18" s="41"/>
      <c r="R18" s="57" t="str">
        <f t="shared" si="1"/>
        <v/>
      </c>
      <c r="T18" s="45" t="s">
        <v>164</v>
      </c>
      <c r="U18" s="46">
        <f>SUMIF(Q31:Q157,T18,R31:R157)</f>
        <v>0</v>
      </c>
    </row>
    <row r="19" spans="2:21" x14ac:dyDescent="0.25">
      <c r="B19" s="26" t="s">
        <v>37</v>
      </c>
      <c r="C19" s="27">
        <v>750</v>
      </c>
      <c r="D19" s="15"/>
      <c r="E19" s="15">
        <v>350</v>
      </c>
      <c r="F19" s="15"/>
      <c r="G19" s="15"/>
      <c r="H19" s="15"/>
      <c r="I19" s="15"/>
      <c r="J19" s="15"/>
      <c r="K19" s="15"/>
      <c r="L19" s="15"/>
      <c r="M19" s="15"/>
      <c r="N19" s="15"/>
      <c r="O19" s="51">
        <f t="shared" si="0"/>
        <v>1100</v>
      </c>
      <c r="P19" s="43"/>
      <c r="Q19" s="41"/>
      <c r="R19" s="57" t="str">
        <f t="shared" si="1"/>
        <v/>
      </c>
      <c r="T19" s="45" t="s">
        <v>155</v>
      </c>
      <c r="U19" s="46">
        <f>SUMIF(Q32:Q158,T19,R32:R158)</f>
        <v>0</v>
      </c>
    </row>
    <row r="20" spans="2:21" x14ac:dyDescent="0.25">
      <c r="B20" s="26" t="s">
        <v>51</v>
      </c>
      <c r="C20" s="27"/>
      <c r="D20" s="15">
        <v>87.39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51">
        <f t="shared" si="0"/>
        <v>87.39</v>
      </c>
      <c r="P20" s="43"/>
      <c r="Q20" s="41"/>
      <c r="R20" s="57" t="str">
        <f t="shared" si="1"/>
        <v/>
      </c>
      <c r="T20" s="45" t="s">
        <v>170</v>
      </c>
      <c r="U20" s="46">
        <f>SUMIF(Q33:Q159,T20,R33:R159)</f>
        <v>614.1</v>
      </c>
    </row>
    <row r="21" spans="2:21" x14ac:dyDescent="0.25">
      <c r="B21" s="26" t="s">
        <v>50</v>
      </c>
      <c r="C21" s="27"/>
      <c r="D21" s="15">
        <v>133.22999999999999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51">
        <f t="shared" si="0"/>
        <v>133.22999999999999</v>
      </c>
      <c r="P21" s="43"/>
      <c r="Q21" s="41"/>
      <c r="R21" s="57" t="str">
        <f t="shared" si="1"/>
        <v/>
      </c>
      <c r="T21" s="45" t="s">
        <v>166</v>
      </c>
      <c r="U21" s="46">
        <f>SUMIF(Q34:Q160,T21,R34:R160)</f>
        <v>1753.0499999999997</v>
      </c>
    </row>
    <row r="22" spans="2:21" x14ac:dyDescent="0.25">
      <c r="B22" s="26" t="s">
        <v>64</v>
      </c>
      <c r="C22" s="27"/>
      <c r="D22" s="15"/>
      <c r="E22" s="15">
        <v>143.82</v>
      </c>
      <c r="F22" s="15"/>
      <c r="G22" s="15"/>
      <c r="H22" s="15"/>
      <c r="I22" s="15"/>
      <c r="J22" s="15"/>
      <c r="K22" s="15"/>
      <c r="L22" s="15"/>
      <c r="M22" s="15"/>
      <c r="N22" s="15"/>
      <c r="O22" s="51">
        <f t="shared" si="0"/>
        <v>143.82</v>
      </c>
      <c r="P22" s="43"/>
      <c r="Q22" s="41"/>
      <c r="R22" s="57" t="str">
        <f t="shared" si="1"/>
        <v/>
      </c>
      <c r="T22" s="45" t="s">
        <v>165</v>
      </c>
      <c r="U22" s="46">
        <f>SUMIF(Q35:Q161,T22,R35:R161)</f>
        <v>5229.46</v>
      </c>
    </row>
    <row r="23" spans="2:21" x14ac:dyDescent="0.25">
      <c r="B23" s="26" t="s">
        <v>113</v>
      </c>
      <c r="C23" s="27"/>
      <c r="D23" s="15"/>
      <c r="E23" s="15"/>
      <c r="F23" s="15"/>
      <c r="G23" s="15"/>
      <c r="H23" s="15">
        <v>30.44</v>
      </c>
      <c r="I23" s="15"/>
      <c r="J23" s="15"/>
      <c r="K23" s="15"/>
      <c r="L23" s="15"/>
      <c r="M23" s="15"/>
      <c r="N23" s="15"/>
      <c r="O23" s="51">
        <f t="shared" si="0"/>
        <v>30.44</v>
      </c>
      <c r="P23" s="43"/>
      <c r="Q23" s="41"/>
      <c r="R23" s="57" t="str">
        <f t="shared" si="1"/>
        <v/>
      </c>
      <c r="T23" s="45" t="s">
        <v>156</v>
      </c>
      <c r="U23" s="46">
        <f>SUMIF(Q36:Q162,T23,R36:R162)</f>
        <v>754.07999999999993</v>
      </c>
    </row>
    <row r="24" spans="2:21" x14ac:dyDescent="0.25">
      <c r="B24" s="26" t="s">
        <v>48</v>
      </c>
      <c r="C24" s="27">
        <v>198.99</v>
      </c>
      <c r="D24" s="15">
        <v>385.91</v>
      </c>
      <c r="E24" s="15">
        <v>167.46</v>
      </c>
      <c r="F24" s="15"/>
      <c r="G24" s="15"/>
      <c r="H24" s="15">
        <v>45.12</v>
      </c>
      <c r="I24" s="28">
        <v>200.17</v>
      </c>
      <c r="J24" s="15"/>
      <c r="K24" s="15"/>
      <c r="L24" s="15"/>
      <c r="M24" s="15"/>
      <c r="N24" s="15"/>
      <c r="O24" s="51">
        <f t="shared" si="0"/>
        <v>997.65000000000009</v>
      </c>
      <c r="P24" s="43"/>
      <c r="Q24" s="41"/>
      <c r="R24" s="57" t="str">
        <f t="shared" si="1"/>
        <v/>
      </c>
      <c r="T24" s="45" t="s">
        <v>157</v>
      </c>
      <c r="U24" s="46">
        <f>SUMIF(Q37:Q163,T24,R37:R163)</f>
        <v>0</v>
      </c>
    </row>
    <row r="25" spans="2:21" x14ac:dyDescent="0.25">
      <c r="B25" s="26" t="s">
        <v>108</v>
      </c>
      <c r="C25" s="27"/>
      <c r="D25" s="15"/>
      <c r="E25" s="15"/>
      <c r="F25" s="15"/>
      <c r="G25" s="15">
        <v>205.52</v>
      </c>
      <c r="H25" s="15">
        <v>298.25</v>
      </c>
      <c r="I25" s="15"/>
      <c r="J25" s="15"/>
      <c r="K25" s="15"/>
      <c r="L25" s="15"/>
      <c r="M25" s="15"/>
      <c r="N25" s="15"/>
      <c r="O25" s="51">
        <f t="shared" si="0"/>
        <v>503.77</v>
      </c>
      <c r="P25" s="43"/>
      <c r="Q25" s="41"/>
      <c r="R25" s="57" t="str">
        <f t="shared" si="1"/>
        <v/>
      </c>
      <c r="T25" s="45" t="s">
        <v>158</v>
      </c>
      <c r="U25" s="46">
        <f>SUMIF(Q38:Q164,T25,R38:R164)</f>
        <v>0</v>
      </c>
    </row>
    <row r="26" spans="2:21" x14ac:dyDescent="0.25">
      <c r="B26" s="26" t="s">
        <v>25</v>
      </c>
      <c r="C26" s="27">
        <v>85.33</v>
      </c>
      <c r="D26" s="15"/>
      <c r="E26" s="15">
        <v>94.84</v>
      </c>
      <c r="F26" s="15">
        <v>90.08</v>
      </c>
      <c r="G26" s="15"/>
      <c r="H26" s="15">
        <v>398.21</v>
      </c>
      <c r="I26" s="15"/>
      <c r="J26" s="15"/>
      <c r="K26" s="15"/>
      <c r="L26" s="15"/>
      <c r="M26" s="15"/>
      <c r="N26" s="15"/>
      <c r="O26" s="51">
        <f t="shared" si="0"/>
        <v>668.46</v>
      </c>
      <c r="P26" s="43"/>
      <c r="Q26" s="41"/>
      <c r="R26" s="57" t="str">
        <f t="shared" si="1"/>
        <v/>
      </c>
      <c r="T26" s="45" t="s">
        <v>159</v>
      </c>
      <c r="U26" s="46">
        <f>SUMIF(Q39:Q165,T26,R39:R165)</f>
        <v>12086.97</v>
      </c>
    </row>
    <row r="27" spans="2:21" x14ac:dyDescent="0.25">
      <c r="B27" s="26" t="s">
        <v>44</v>
      </c>
      <c r="C27" s="27"/>
      <c r="D27" s="15">
        <v>40</v>
      </c>
      <c r="E27" s="15">
        <v>80</v>
      </c>
      <c r="F27" s="15"/>
      <c r="G27" s="15">
        <v>40</v>
      </c>
      <c r="H27" s="15">
        <v>125</v>
      </c>
      <c r="I27" s="15"/>
      <c r="J27" s="15"/>
      <c r="K27" s="15"/>
      <c r="L27" s="15"/>
      <c r="M27" s="15"/>
      <c r="N27" s="15"/>
      <c r="O27" s="51">
        <f t="shared" si="0"/>
        <v>285</v>
      </c>
      <c r="P27" s="43"/>
      <c r="Q27" s="41"/>
      <c r="R27" s="57" t="str">
        <f t="shared" si="1"/>
        <v/>
      </c>
      <c r="T27" s="45" t="s">
        <v>161</v>
      </c>
      <c r="U27" s="46">
        <f>SUMIF(Q40:Q166,T27,R40:R166)</f>
        <v>4627.58</v>
      </c>
    </row>
    <row r="28" spans="2:21" x14ac:dyDescent="0.25">
      <c r="B28" s="26" t="s">
        <v>115</v>
      </c>
      <c r="C28" s="27"/>
      <c r="D28" s="15"/>
      <c r="E28" s="27"/>
      <c r="F28" s="15"/>
      <c r="G28" s="15"/>
      <c r="H28" s="15"/>
      <c r="I28" s="15">
        <v>85</v>
      </c>
      <c r="J28" s="15"/>
      <c r="K28" s="15"/>
      <c r="L28" s="15"/>
      <c r="M28" s="15"/>
      <c r="N28" s="15"/>
      <c r="O28" s="51">
        <f t="shared" si="0"/>
        <v>85</v>
      </c>
      <c r="P28" s="43"/>
      <c r="Q28" s="41"/>
      <c r="R28" s="57" t="str">
        <f t="shared" si="1"/>
        <v/>
      </c>
      <c r="T28" s="45" t="s">
        <v>162</v>
      </c>
      <c r="U28" s="46">
        <f>SUMIF(Q41:Q167,T28,R41:R167)</f>
        <v>0</v>
      </c>
    </row>
    <row r="29" spans="2:21" x14ac:dyDescent="0.25">
      <c r="B29" s="26" t="s">
        <v>109</v>
      </c>
      <c r="C29" s="27"/>
      <c r="D29" s="15"/>
      <c r="E29" s="15"/>
      <c r="F29" s="15"/>
      <c r="G29" s="15">
        <v>431.25</v>
      </c>
      <c r="H29" s="15">
        <v>35.28</v>
      </c>
      <c r="I29" s="15"/>
      <c r="J29" s="15">
        <v>53.11</v>
      </c>
      <c r="K29" s="15"/>
      <c r="L29" s="15"/>
      <c r="M29" s="15"/>
      <c r="N29" s="15">
        <v>125.37</v>
      </c>
      <c r="O29" s="51">
        <f t="shared" si="0"/>
        <v>645.01</v>
      </c>
      <c r="P29" s="43"/>
      <c r="Q29" s="41"/>
      <c r="R29" s="57" t="str">
        <f t="shared" si="1"/>
        <v/>
      </c>
      <c r="T29" s="45" t="s">
        <v>172</v>
      </c>
      <c r="U29" s="46">
        <f>SUM(U2:U28)</f>
        <v>221412.38599999997</v>
      </c>
    </row>
    <row r="30" spans="2:21" x14ac:dyDescent="0.25">
      <c r="B30" s="26" t="s">
        <v>60</v>
      </c>
      <c r="C30" s="27"/>
      <c r="D30" s="15">
        <v>61.51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51">
        <f t="shared" ref="O30:O50" si="2">SUM(C30:N30)</f>
        <v>61.51</v>
      </c>
      <c r="P30" s="43"/>
      <c r="Q30" s="41"/>
      <c r="R30" s="57" t="str">
        <f t="shared" si="1"/>
        <v/>
      </c>
    </row>
    <row r="31" spans="2:21" x14ac:dyDescent="0.25">
      <c r="B31" s="26" t="s">
        <v>32</v>
      </c>
      <c r="C31" s="27">
        <v>15.32</v>
      </c>
      <c r="D31" s="27">
        <v>15.32</v>
      </c>
      <c r="E31" s="15">
        <v>15.32</v>
      </c>
      <c r="F31" s="15">
        <v>15.32</v>
      </c>
      <c r="G31" s="15">
        <v>15.32</v>
      </c>
      <c r="H31" s="15">
        <v>15.32</v>
      </c>
      <c r="I31" s="28">
        <v>15.32</v>
      </c>
      <c r="J31" s="15">
        <v>15.32</v>
      </c>
      <c r="K31" s="15">
        <v>15.32</v>
      </c>
      <c r="L31" s="15">
        <v>15.32</v>
      </c>
      <c r="M31" s="15">
        <v>15.32</v>
      </c>
      <c r="N31" s="15">
        <v>15.32</v>
      </c>
      <c r="O31" s="51">
        <f t="shared" si="2"/>
        <v>183.83999999999995</v>
      </c>
      <c r="P31" s="43"/>
      <c r="Q31" s="41"/>
      <c r="R31" s="57" t="str">
        <f t="shared" si="1"/>
        <v/>
      </c>
    </row>
    <row r="32" spans="2:21" x14ac:dyDescent="0.25">
      <c r="B32" s="26" t="s">
        <v>110</v>
      </c>
      <c r="C32" s="27"/>
      <c r="D32" s="15"/>
      <c r="E32" s="15"/>
      <c r="F32" s="15"/>
      <c r="G32" s="15"/>
      <c r="H32" s="15">
        <v>278.2</v>
      </c>
      <c r="I32" s="15"/>
      <c r="J32" s="15"/>
      <c r="K32" s="15"/>
      <c r="L32" s="15"/>
      <c r="M32" s="15"/>
      <c r="N32" s="15"/>
      <c r="O32" s="51">
        <f t="shared" si="2"/>
        <v>278.2</v>
      </c>
      <c r="P32" s="43"/>
      <c r="Q32" s="41"/>
      <c r="R32" s="57" t="str">
        <f t="shared" si="1"/>
        <v/>
      </c>
    </row>
    <row r="33" spans="2:30" x14ac:dyDescent="0.25">
      <c r="B33" s="26" t="s">
        <v>22</v>
      </c>
      <c r="C33" s="27">
        <v>559.37</v>
      </c>
      <c r="D33" s="15">
        <v>648.13</v>
      </c>
      <c r="E33" s="15"/>
      <c r="F33" s="15">
        <v>231.47</v>
      </c>
      <c r="G33" s="28">
        <v>598.42999999999995</v>
      </c>
      <c r="H33" s="28">
        <v>481.31</v>
      </c>
      <c r="I33" s="15">
        <v>809.66</v>
      </c>
      <c r="J33" s="28">
        <v>631.94000000000005</v>
      </c>
      <c r="K33" s="28">
        <v>1077.06</v>
      </c>
      <c r="L33" s="28">
        <v>552.52</v>
      </c>
      <c r="M33" s="28">
        <v>585.49</v>
      </c>
      <c r="N33" s="28">
        <v>548.76</v>
      </c>
      <c r="O33" s="51">
        <f t="shared" si="2"/>
        <v>6724.1399999999994</v>
      </c>
      <c r="P33" s="43"/>
      <c r="Q33" s="41"/>
      <c r="R33" s="57" t="str">
        <f t="shared" si="1"/>
        <v/>
      </c>
    </row>
    <row r="34" spans="2:30" x14ac:dyDescent="0.25">
      <c r="B34" s="26" t="s">
        <v>36</v>
      </c>
      <c r="C34" s="27">
        <v>136.09</v>
      </c>
      <c r="D34" s="15">
        <v>191.56</v>
      </c>
      <c r="E34" s="15">
        <v>282.58</v>
      </c>
      <c r="F34" s="15">
        <v>181.86</v>
      </c>
      <c r="G34" s="15"/>
      <c r="H34" s="15">
        <v>191.44</v>
      </c>
      <c r="I34" s="15"/>
      <c r="J34" s="15"/>
      <c r="K34" s="15"/>
      <c r="L34" s="15"/>
      <c r="M34" s="15"/>
      <c r="N34" s="15"/>
      <c r="O34" s="51">
        <f t="shared" si="2"/>
        <v>983.53</v>
      </c>
      <c r="P34" s="43"/>
      <c r="Q34" s="41"/>
      <c r="R34" s="57" t="str">
        <f t="shared" si="1"/>
        <v/>
      </c>
    </row>
    <row r="35" spans="2:30" x14ac:dyDescent="0.25">
      <c r="B35" s="26" t="s">
        <v>18</v>
      </c>
      <c r="C35" s="27">
        <v>19.95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51">
        <f t="shared" si="2"/>
        <v>19.95</v>
      </c>
      <c r="P35" s="43"/>
      <c r="Q35" s="41"/>
      <c r="R35" s="57" t="str">
        <f t="shared" si="1"/>
        <v/>
      </c>
    </row>
    <row r="36" spans="2:30" x14ac:dyDescent="0.25">
      <c r="B36" s="26" t="s">
        <v>112</v>
      </c>
      <c r="C36" s="27"/>
      <c r="D36" s="15"/>
      <c r="E36" s="15"/>
      <c r="F36" s="15"/>
      <c r="G36" s="15">
        <v>185.87</v>
      </c>
      <c r="H36" s="15">
        <v>172.79</v>
      </c>
      <c r="I36" s="15">
        <v>89.4</v>
      </c>
      <c r="J36" s="15"/>
      <c r="K36" s="15"/>
      <c r="L36" s="15"/>
      <c r="M36" s="15">
        <v>41.4</v>
      </c>
      <c r="N36" s="15"/>
      <c r="O36" s="51">
        <f t="shared" si="2"/>
        <v>489.45999999999992</v>
      </c>
      <c r="P36" s="43"/>
      <c r="Q36" s="41"/>
      <c r="R36" s="57" t="str">
        <f t="shared" si="1"/>
        <v/>
      </c>
    </row>
    <row r="37" spans="2:30" x14ac:dyDescent="0.25">
      <c r="B37" s="13" t="s">
        <v>70</v>
      </c>
      <c r="C37" s="15"/>
      <c r="D37" s="15"/>
      <c r="E37" s="15"/>
      <c r="F37" s="15">
        <v>181.26</v>
      </c>
      <c r="G37" s="15">
        <v>93.96</v>
      </c>
      <c r="H37" s="15"/>
      <c r="I37" s="15"/>
      <c r="J37" s="15"/>
      <c r="K37" s="15"/>
      <c r="L37" s="15"/>
      <c r="M37" s="15"/>
      <c r="N37" s="15"/>
      <c r="O37" s="51">
        <f t="shared" si="2"/>
        <v>275.21999999999997</v>
      </c>
      <c r="P37" s="43"/>
      <c r="Q37" s="41"/>
      <c r="R37" s="57" t="str">
        <f t="shared" si="1"/>
        <v/>
      </c>
    </row>
    <row r="38" spans="2:30" x14ac:dyDescent="0.25">
      <c r="B38" s="13" t="s">
        <v>102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>
        <v>5039.95</v>
      </c>
      <c r="N38" s="15">
        <v>1976.78</v>
      </c>
      <c r="O38" s="51">
        <f t="shared" si="2"/>
        <v>7016.73</v>
      </c>
      <c r="P38" s="43"/>
      <c r="Q38" s="41"/>
      <c r="R38" s="57" t="str">
        <f t="shared" si="1"/>
        <v/>
      </c>
    </row>
    <row r="39" spans="2:30" x14ac:dyDescent="0.25">
      <c r="B39" s="26" t="s">
        <v>67</v>
      </c>
      <c r="C39" s="27"/>
      <c r="D39" s="27"/>
      <c r="E39" s="15"/>
      <c r="F39" s="15">
        <v>290</v>
      </c>
      <c r="G39" s="15"/>
      <c r="H39" s="15"/>
      <c r="I39" s="28">
        <v>190</v>
      </c>
      <c r="J39" s="15"/>
      <c r="K39" s="15">
        <v>266.68</v>
      </c>
      <c r="L39" s="15">
        <v>92.74</v>
      </c>
      <c r="M39" s="15"/>
      <c r="N39" s="15"/>
      <c r="O39" s="51">
        <f t="shared" si="2"/>
        <v>839.42000000000007</v>
      </c>
      <c r="P39" s="43"/>
      <c r="Q39" s="41"/>
      <c r="R39" s="57" t="str">
        <f t="shared" si="1"/>
        <v/>
      </c>
    </row>
    <row r="40" spans="2:30" x14ac:dyDescent="0.25">
      <c r="B40" s="26" t="s">
        <v>27</v>
      </c>
      <c r="C40" s="27">
        <v>13.14</v>
      </c>
      <c r="D40" s="15">
        <v>38.049999999999997</v>
      </c>
      <c r="E40" s="15"/>
      <c r="F40" s="15">
        <v>92.25</v>
      </c>
      <c r="G40" s="15">
        <v>104.61</v>
      </c>
      <c r="H40" s="15"/>
      <c r="I40" s="15"/>
      <c r="J40" s="15"/>
      <c r="K40" s="15"/>
      <c r="L40" s="15"/>
      <c r="M40" s="15"/>
      <c r="N40" s="15"/>
      <c r="O40" s="51">
        <f t="shared" si="2"/>
        <v>248.05</v>
      </c>
      <c r="P40" s="43"/>
      <c r="Q40" s="41"/>
      <c r="R40" s="57" t="str">
        <f t="shared" si="1"/>
        <v/>
      </c>
    </row>
    <row r="41" spans="2:30" x14ac:dyDescent="0.25">
      <c r="B41" s="26" t="s">
        <v>57</v>
      </c>
      <c r="C41" s="27"/>
      <c r="D41" s="15">
        <v>39.97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51">
        <f t="shared" si="2"/>
        <v>39.97</v>
      </c>
      <c r="P41" s="43"/>
      <c r="Q41" s="41"/>
      <c r="R41" s="57" t="str">
        <f t="shared" si="1"/>
        <v/>
      </c>
    </row>
    <row r="42" spans="2:30" ht="18" customHeight="1" x14ac:dyDescent="0.25">
      <c r="B42" s="26" t="s">
        <v>59</v>
      </c>
      <c r="C42" s="27"/>
      <c r="D42" s="15">
        <v>76</v>
      </c>
      <c r="E42" s="15"/>
      <c r="F42" s="15"/>
      <c r="G42" s="15"/>
      <c r="H42" s="15"/>
      <c r="I42" s="15"/>
      <c r="J42" s="15"/>
      <c r="K42" s="15">
        <v>1037.3399999999999</v>
      </c>
      <c r="L42" s="15"/>
      <c r="M42" s="15"/>
      <c r="N42" s="15"/>
      <c r="O42" s="51">
        <f t="shared" si="2"/>
        <v>1113.3399999999999</v>
      </c>
      <c r="P42" s="43"/>
      <c r="Q42" s="41"/>
      <c r="R42" s="57" t="str">
        <f t="shared" si="1"/>
        <v/>
      </c>
    </row>
    <row r="43" spans="2:30" x14ac:dyDescent="0.25">
      <c r="B43" s="26" t="s">
        <v>116</v>
      </c>
      <c r="C43" s="27"/>
      <c r="D43" s="15"/>
      <c r="E43" s="15"/>
      <c r="F43" s="15"/>
      <c r="G43" s="15"/>
      <c r="H43" s="15"/>
      <c r="I43" s="15">
        <v>445</v>
      </c>
      <c r="J43" s="15"/>
      <c r="K43" s="15"/>
      <c r="L43" s="15"/>
      <c r="M43" s="15"/>
      <c r="N43" s="15"/>
      <c r="O43" s="51">
        <f t="shared" si="2"/>
        <v>445</v>
      </c>
      <c r="P43" s="43"/>
      <c r="Q43" s="41"/>
      <c r="R43" s="57" t="str">
        <f t="shared" si="1"/>
        <v/>
      </c>
      <c r="U43" s="29"/>
      <c r="V43" s="29"/>
      <c r="W43" s="29"/>
      <c r="X43" s="29"/>
      <c r="Y43" s="29"/>
      <c r="Z43" s="29"/>
      <c r="AA43" s="29"/>
      <c r="AB43" s="29"/>
      <c r="AC43" s="29"/>
      <c r="AD43" s="29"/>
    </row>
    <row r="44" spans="2:30" x14ac:dyDescent="0.25">
      <c r="B44" s="26" t="s">
        <v>111</v>
      </c>
      <c r="C44" s="27"/>
      <c r="D44" s="15"/>
      <c r="E44" s="15"/>
      <c r="F44" s="15"/>
      <c r="G44" s="15">
        <v>377.67</v>
      </c>
      <c r="H44" s="15">
        <v>1463.75</v>
      </c>
      <c r="I44" s="15"/>
      <c r="J44" s="15">
        <v>803.25</v>
      </c>
      <c r="K44" s="15"/>
      <c r="L44" s="15"/>
      <c r="M44" s="15"/>
      <c r="N44" s="15"/>
      <c r="O44" s="51">
        <f t="shared" si="2"/>
        <v>2644.67</v>
      </c>
      <c r="P44" s="43"/>
      <c r="Q44" s="41"/>
      <c r="R44" s="57" t="str">
        <f t="shared" si="1"/>
        <v/>
      </c>
      <c r="U44" s="29"/>
    </row>
    <row r="45" spans="2:30" x14ac:dyDescent="0.25">
      <c r="B45" s="13" t="s">
        <v>129</v>
      </c>
      <c r="C45" s="15"/>
      <c r="D45" s="15"/>
      <c r="E45" s="15"/>
      <c r="F45" s="15"/>
      <c r="G45" s="15">
        <v>24.5</v>
      </c>
      <c r="H45" s="15"/>
      <c r="I45" s="15"/>
      <c r="J45" s="15"/>
      <c r="K45" s="15"/>
      <c r="L45" s="15"/>
      <c r="M45" s="15"/>
      <c r="N45" s="15"/>
      <c r="O45" s="51">
        <f t="shared" si="2"/>
        <v>24.5</v>
      </c>
      <c r="P45" s="43">
        <v>0.4</v>
      </c>
      <c r="Q45" s="41" t="s">
        <v>168</v>
      </c>
      <c r="R45" s="57">
        <f t="shared" si="1"/>
        <v>9.8000000000000007</v>
      </c>
    </row>
    <row r="46" spans="2:30" x14ac:dyDescent="0.25">
      <c r="B46" s="26" t="s">
        <v>95</v>
      </c>
      <c r="C46" s="27"/>
      <c r="D46" s="15"/>
      <c r="E46" s="15"/>
      <c r="F46" s="15"/>
      <c r="G46" s="15"/>
      <c r="H46" s="15">
        <v>921.52</v>
      </c>
      <c r="I46" s="15">
        <v>816.25</v>
      </c>
      <c r="J46" s="15">
        <v>1090.97</v>
      </c>
      <c r="K46" s="15">
        <v>1497.63</v>
      </c>
      <c r="L46" s="15">
        <v>850.53</v>
      </c>
      <c r="M46" s="15">
        <v>1224.99</v>
      </c>
      <c r="N46" s="15">
        <v>2526.98</v>
      </c>
      <c r="O46" s="51">
        <f t="shared" si="2"/>
        <v>8928.869999999999</v>
      </c>
      <c r="P46" s="43">
        <v>0.4</v>
      </c>
      <c r="Q46" s="41" t="s">
        <v>168</v>
      </c>
      <c r="R46" s="57">
        <f t="shared" si="1"/>
        <v>3571.5479999999998</v>
      </c>
      <c r="U46" s="29"/>
      <c r="V46" s="29"/>
      <c r="W46" s="29"/>
      <c r="X46" s="29"/>
      <c r="Y46" s="29"/>
      <c r="Z46" s="29"/>
      <c r="AA46" s="29"/>
    </row>
    <row r="47" spans="2:30" x14ac:dyDescent="0.25">
      <c r="B47" s="26" t="s">
        <v>127</v>
      </c>
      <c r="C47" s="27">
        <v>130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51">
        <f t="shared" si="2"/>
        <v>130</v>
      </c>
      <c r="P47" s="43"/>
      <c r="Q47" s="41"/>
      <c r="R47" s="57" t="str">
        <f t="shared" si="1"/>
        <v/>
      </c>
    </row>
    <row r="48" spans="2:30" x14ac:dyDescent="0.25">
      <c r="B48" s="26" t="s">
        <v>39</v>
      </c>
      <c r="C48" s="27">
        <v>624</v>
      </c>
      <c r="D48" s="27">
        <v>624</v>
      </c>
      <c r="E48" s="15">
        <v>714</v>
      </c>
      <c r="F48" s="15">
        <v>639</v>
      </c>
      <c r="G48" s="15">
        <v>639</v>
      </c>
      <c r="H48" s="15"/>
      <c r="I48" s="15"/>
      <c r="J48" s="15"/>
      <c r="K48" s="15"/>
      <c r="L48" s="15"/>
      <c r="M48" s="15"/>
      <c r="N48" s="15"/>
      <c r="O48" s="51">
        <f t="shared" si="2"/>
        <v>3240</v>
      </c>
      <c r="P48" s="43"/>
      <c r="Q48" s="41"/>
      <c r="R48" s="57" t="str">
        <f t="shared" si="1"/>
        <v/>
      </c>
    </row>
    <row r="49" spans="2:18" x14ac:dyDescent="0.25">
      <c r="B49" s="26" t="s">
        <v>124</v>
      </c>
      <c r="C49" s="27"/>
      <c r="D49" s="27"/>
      <c r="E49" s="15"/>
      <c r="F49" s="15"/>
      <c r="G49" s="15"/>
      <c r="H49" s="15"/>
      <c r="I49" s="15"/>
      <c r="J49" s="15"/>
      <c r="K49" s="15"/>
      <c r="L49" s="15"/>
      <c r="M49" s="15"/>
      <c r="N49" s="15">
        <v>114.59</v>
      </c>
      <c r="O49" s="51">
        <f t="shared" si="2"/>
        <v>114.59</v>
      </c>
      <c r="P49" s="43"/>
      <c r="Q49" s="41"/>
      <c r="R49" s="57" t="str">
        <f t="shared" si="1"/>
        <v/>
      </c>
    </row>
    <row r="50" spans="2:18" x14ac:dyDescent="0.25">
      <c r="B50" s="13" t="s">
        <v>74</v>
      </c>
      <c r="C50" s="15"/>
      <c r="D50" s="15"/>
      <c r="E50" s="15"/>
      <c r="F50" s="15"/>
      <c r="G50" s="15">
        <v>28.57</v>
      </c>
      <c r="H50" s="15"/>
      <c r="I50" s="15"/>
      <c r="J50" s="15"/>
      <c r="K50" s="15"/>
      <c r="L50" s="15"/>
      <c r="M50" s="15"/>
      <c r="N50" s="15"/>
      <c r="O50" s="51">
        <f t="shared" si="2"/>
        <v>28.57</v>
      </c>
      <c r="P50" s="43"/>
      <c r="Q50" s="41"/>
      <c r="R50" s="57" t="str">
        <f t="shared" si="1"/>
        <v/>
      </c>
    </row>
    <row r="51" spans="2:18" x14ac:dyDescent="0.25">
      <c r="B51" s="26" t="s">
        <v>121</v>
      </c>
      <c r="C51" s="27"/>
      <c r="D51" s="27"/>
      <c r="E51" s="15"/>
      <c r="F51" s="15"/>
      <c r="G51" s="15"/>
      <c r="H51" s="15"/>
      <c r="I51" s="15"/>
      <c r="J51" s="15">
        <v>951.5</v>
      </c>
      <c r="K51" s="15">
        <v>75.72</v>
      </c>
      <c r="L51" s="15">
        <v>12</v>
      </c>
      <c r="M51" s="15">
        <v>12</v>
      </c>
      <c r="N51" s="15">
        <v>153.51</v>
      </c>
      <c r="O51" s="51">
        <f t="shared" ref="O51:O70" si="3">SUM(C51:N51)</f>
        <v>1204.73</v>
      </c>
      <c r="P51" s="43"/>
      <c r="Q51" s="41"/>
      <c r="R51" s="57" t="str">
        <f t="shared" si="1"/>
        <v/>
      </c>
    </row>
    <row r="52" spans="2:18" x14ac:dyDescent="0.25">
      <c r="B52" s="26" t="s">
        <v>132</v>
      </c>
      <c r="C52" s="27">
        <v>118</v>
      </c>
      <c r="D52" s="15">
        <v>118</v>
      </c>
      <c r="E52" s="15">
        <v>117.95</v>
      </c>
      <c r="F52" s="15"/>
      <c r="G52" s="15"/>
      <c r="H52" s="15"/>
      <c r="I52" s="15"/>
      <c r="J52" s="15"/>
      <c r="K52" s="15"/>
      <c r="L52" s="15"/>
      <c r="M52" s="15"/>
      <c r="N52" s="15"/>
      <c r="O52" s="51">
        <f t="shared" si="3"/>
        <v>353.95</v>
      </c>
      <c r="P52" s="43"/>
      <c r="Q52" s="41"/>
      <c r="R52" s="57" t="str">
        <f t="shared" si="1"/>
        <v/>
      </c>
    </row>
    <row r="53" spans="2:18" x14ac:dyDescent="0.25">
      <c r="B53" s="26" t="s">
        <v>34</v>
      </c>
      <c r="C53" s="27">
        <v>205.3</v>
      </c>
      <c r="D53" s="15">
        <v>21.82</v>
      </c>
      <c r="E53" s="15"/>
      <c r="F53" s="15"/>
      <c r="G53" s="15">
        <v>22.81</v>
      </c>
      <c r="H53" s="15"/>
      <c r="I53" s="15">
        <v>62.42</v>
      </c>
      <c r="J53" s="15">
        <v>143.35</v>
      </c>
      <c r="K53" s="15"/>
      <c r="L53" s="15"/>
      <c r="M53" s="15"/>
      <c r="N53" s="15">
        <v>175</v>
      </c>
      <c r="O53" s="51">
        <f t="shared" si="3"/>
        <v>630.70000000000005</v>
      </c>
      <c r="P53" s="43"/>
      <c r="Q53" s="41"/>
      <c r="R53" s="57" t="str">
        <f t="shared" si="1"/>
        <v/>
      </c>
    </row>
    <row r="54" spans="2:18" x14ac:dyDescent="0.25">
      <c r="B54" s="26" t="s">
        <v>114</v>
      </c>
      <c r="C54" s="27"/>
      <c r="D54" s="15"/>
      <c r="E54" s="15"/>
      <c r="F54" s="15"/>
      <c r="G54" s="15"/>
      <c r="H54" s="15">
        <v>170</v>
      </c>
      <c r="I54" s="15">
        <v>135</v>
      </c>
      <c r="J54" s="15"/>
      <c r="K54" s="15"/>
      <c r="L54" s="15"/>
      <c r="M54" s="15"/>
      <c r="N54" s="15"/>
      <c r="O54" s="51">
        <f t="shared" si="3"/>
        <v>305</v>
      </c>
      <c r="P54" s="43"/>
      <c r="Q54" s="41"/>
      <c r="R54" s="57" t="str">
        <f t="shared" si="1"/>
        <v/>
      </c>
    </row>
    <row r="55" spans="2:18" x14ac:dyDescent="0.25">
      <c r="B55" s="26" t="s">
        <v>94</v>
      </c>
      <c r="C55" s="27"/>
      <c r="D55" s="15"/>
      <c r="E55" s="15"/>
      <c r="F55" s="15"/>
      <c r="G55" s="15"/>
      <c r="H55" s="15"/>
      <c r="I55" s="15"/>
      <c r="J55" s="15"/>
      <c r="K55" s="15"/>
      <c r="L55" s="15">
        <v>63.05</v>
      </c>
      <c r="M55" s="15"/>
      <c r="N55" s="15"/>
      <c r="O55" s="51">
        <f t="shared" si="3"/>
        <v>63.05</v>
      </c>
      <c r="P55" s="43"/>
      <c r="Q55" s="41"/>
      <c r="R55" s="57" t="str">
        <f t="shared" si="1"/>
        <v/>
      </c>
    </row>
    <row r="56" spans="2:18" x14ac:dyDescent="0.25">
      <c r="B56" s="26" t="s">
        <v>131</v>
      </c>
      <c r="C56" s="27"/>
      <c r="D56" s="27"/>
      <c r="E56" s="15"/>
      <c r="F56" s="15">
        <v>245</v>
      </c>
      <c r="G56" s="15">
        <v>60</v>
      </c>
      <c r="H56" s="15"/>
      <c r="I56" s="15"/>
      <c r="J56" s="15"/>
      <c r="K56" s="15"/>
      <c r="L56" s="15"/>
      <c r="M56" s="15"/>
      <c r="N56" s="15"/>
      <c r="O56" s="51">
        <f t="shared" si="3"/>
        <v>305</v>
      </c>
      <c r="P56" s="43"/>
      <c r="Q56" s="41"/>
      <c r="R56" s="57" t="str">
        <f t="shared" si="1"/>
        <v/>
      </c>
    </row>
    <row r="57" spans="2:18" x14ac:dyDescent="0.25">
      <c r="B57" s="26" t="s">
        <v>52</v>
      </c>
      <c r="C57" s="27"/>
      <c r="D57" s="15">
        <v>10.38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51">
        <f t="shared" si="3"/>
        <v>10.38</v>
      </c>
      <c r="P57" s="43"/>
      <c r="Q57" s="41"/>
      <c r="R57" s="57" t="str">
        <f t="shared" si="1"/>
        <v/>
      </c>
    </row>
    <row r="58" spans="2:18" x14ac:dyDescent="0.25">
      <c r="B58" s="26" t="s">
        <v>55</v>
      </c>
      <c r="C58" s="27"/>
      <c r="D58" s="15">
        <v>110.39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51">
        <f t="shared" si="3"/>
        <v>110.39</v>
      </c>
      <c r="P58" s="43"/>
      <c r="Q58" s="41"/>
      <c r="R58" s="57" t="str">
        <f t="shared" si="1"/>
        <v/>
      </c>
    </row>
    <row r="59" spans="2:18" x14ac:dyDescent="0.25">
      <c r="B59" s="26" t="s">
        <v>41</v>
      </c>
      <c r="C59" s="27">
        <v>1238.81</v>
      </c>
      <c r="D59" s="27">
        <v>1238.81</v>
      </c>
      <c r="E59" s="15">
        <v>1238.81</v>
      </c>
      <c r="F59" s="15">
        <v>1238.81</v>
      </c>
      <c r="G59" s="15"/>
      <c r="H59" s="15"/>
      <c r="I59" s="15"/>
      <c r="J59" s="15"/>
      <c r="K59" s="15"/>
      <c r="L59" s="15"/>
      <c r="M59" s="15"/>
      <c r="N59" s="15"/>
      <c r="O59" s="51">
        <f t="shared" si="3"/>
        <v>4955.24</v>
      </c>
      <c r="P59" s="43"/>
      <c r="Q59" s="41"/>
      <c r="R59" s="57" t="str">
        <f t="shared" si="1"/>
        <v/>
      </c>
    </row>
    <row r="60" spans="2:18" x14ac:dyDescent="0.25">
      <c r="B60" s="26" t="s">
        <v>101</v>
      </c>
      <c r="C60" s="27"/>
      <c r="D60" s="15"/>
      <c r="E60" s="15"/>
      <c r="F60" s="15"/>
      <c r="G60" s="15"/>
      <c r="H60" s="15">
        <v>528.07000000000005</v>
      </c>
      <c r="I60" s="15">
        <v>454.8</v>
      </c>
      <c r="J60" s="15"/>
      <c r="K60" s="15"/>
      <c r="L60" s="15"/>
      <c r="M60" s="15">
        <v>165</v>
      </c>
      <c r="N60" s="15">
        <v>60</v>
      </c>
      <c r="O60" s="51">
        <f t="shared" si="3"/>
        <v>1207.8700000000001</v>
      </c>
      <c r="P60" s="43"/>
      <c r="Q60" s="41"/>
      <c r="R60" s="57" t="str">
        <f t="shared" si="1"/>
        <v/>
      </c>
    </row>
    <row r="61" spans="2:18" x14ac:dyDescent="0.25">
      <c r="B61" s="26" t="s">
        <v>91</v>
      </c>
      <c r="C61" s="27"/>
      <c r="D61" s="15"/>
      <c r="E61" s="15"/>
      <c r="F61" s="15"/>
      <c r="G61" s="15"/>
      <c r="H61" s="15"/>
      <c r="I61" s="15">
        <v>881</v>
      </c>
      <c r="J61" s="15"/>
      <c r="K61" s="15"/>
      <c r="L61" s="15">
        <v>211</v>
      </c>
      <c r="M61" s="15">
        <v>775</v>
      </c>
      <c r="N61" s="15"/>
      <c r="O61" s="51">
        <f t="shared" si="3"/>
        <v>1867</v>
      </c>
      <c r="P61" s="43"/>
      <c r="Q61" s="41"/>
      <c r="R61" s="57" t="str">
        <f t="shared" si="1"/>
        <v/>
      </c>
    </row>
    <row r="62" spans="2:18" x14ac:dyDescent="0.25">
      <c r="B62" s="26" t="s">
        <v>23</v>
      </c>
      <c r="C62" s="27">
        <v>5.46</v>
      </c>
      <c r="D62" s="15">
        <v>5.46</v>
      </c>
      <c r="E62" s="15">
        <v>5.46</v>
      </c>
      <c r="F62" s="15">
        <v>5.46</v>
      </c>
      <c r="G62" s="15">
        <v>5.46</v>
      </c>
      <c r="H62" s="15">
        <v>5.46</v>
      </c>
      <c r="I62" s="15">
        <v>5.46</v>
      </c>
      <c r="J62" s="15">
        <v>5.46</v>
      </c>
      <c r="K62" s="15">
        <v>5.46</v>
      </c>
      <c r="L62" s="15">
        <v>5.46</v>
      </c>
      <c r="M62" s="15">
        <v>5.46</v>
      </c>
      <c r="N62" s="15">
        <v>5.46</v>
      </c>
      <c r="O62" s="51">
        <f t="shared" si="3"/>
        <v>65.52</v>
      </c>
      <c r="P62" s="43"/>
      <c r="Q62" s="41"/>
      <c r="R62" s="57" t="str">
        <f t="shared" si="1"/>
        <v/>
      </c>
    </row>
    <row r="63" spans="2:18" x14ac:dyDescent="0.25">
      <c r="B63" s="26" t="s">
        <v>99</v>
      </c>
      <c r="C63" s="27"/>
      <c r="D63" s="15"/>
      <c r="E63" s="15"/>
      <c r="F63" s="15"/>
      <c r="G63" s="15"/>
      <c r="H63" s="15">
        <v>110.25</v>
      </c>
      <c r="I63" s="15"/>
      <c r="J63" s="15">
        <v>338.52</v>
      </c>
      <c r="K63" s="15"/>
      <c r="L63" s="15">
        <v>95</v>
      </c>
      <c r="M63" s="15">
        <v>292.77999999999997</v>
      </c>
      <c r="N63" s="15"/>
      <c r="O63" s="51">
        <f t="shared" si="3"/>
        <v>836.55</v>
      </c>
      <c r="P63" s="43"/>
      <c r="Q63" s="41" t="s">
        <v>168</v>
      </c>
      <c r="R63" s="57">
        <f t="shared" si="1"/>
        <v>836.55</v>
      </c>
    </row>
    <row r="64" spans="2:18" x14ac:dyDescent="0.25">
      <c r="B64" s="26" t="s">
        <v>68</v>
      </c>
      <c r="C64" s="27"/>
      <c r="D64" s="15"/>
      <c r="E64" s="15"/>
      <c r="F64" s="15">
        <v>89.96</v>
      </c>
      <c r="G64" s="15">
        <v>127.43</v>
      </c>
      <c r="H64" s="15"/>
      <c r="I64" s="15"/>
      <c r="J64" s="15">
        <v>85.46</v>
      </c>
      <c r="K64" s="15"/>
      <c r="L64" s="15"/>
      <c r="M64" s="15"/>
      <c r="N64" s="15"/>
      <c r="O64" s="51">
        <f t="shared" si="3"/>
        <v>302.84999999999997</v>
      </c>
      <c r="P64" s="43"/>
      <c r="Q64" s="41" t="s">
        <v>168</v>
      </c>
      <c r="R64" s="57">
        <f t="shared" si="1"/>
        <v>302.84999999999997</v>
      </c>
    </row>
    <row r="65" spans="2:18" x14ac:dyDescent="0.25">
      <c r="B65" s="26" t="s">
        <v>85</v>
      </c>
      <c r="C65" s="27"/>
      <c r="D65" s="15"/>
      <c r="E65" s="15"/>
      <c r="F65" s="15"/>
      <c r="G65" s="15"/>
      <c r="H65" s="15"/>
      <c r="I65" s="15">
        <v>306.41000000000003</v>
      </c>
      <c r="J65" s="15"/>
      <c r="K65" s="15"/>
      <c r="L65" s="15"/>
      <c r="M65" s="15"/>
      <c r="N65" s="15"/>
      <c r="O65" s="51">
        <f t="shared" si="3"/>
        <v>306.41000000000003</v>
      </c>
      <c r="P65" s="43"/>
      <c r="Q65" s="41"/>
      <c r="R65" s="57" t="str">
        <f t="shared" si="1"/>
        <v/>
      </c>
    </row>
    <row r="66" spans="2:18" x14ac:dyDescent="0.25">
      <c r="B66" s="26" t="s">
        <v>21</v>
      </c>
      <c r="C66" s="27">
        <v>396.73</v>
      </c>
      <c r="D66" s="15"/>
      <c r="E66" s="15">
        <v>363.32</v>
      </c>
      <c r="F66" s="15">
        <v>122.61</v>
      </c>
      <c r="G66" s="15">
        <v>301.10000000000002</v>
      </c>
      <c r="H66" s="15"/>
      <c r="I66" s="15"/>
      <c r="J66" s="15"/>
      <c r="K66" s="15"/>
      <c r="L66" s="15"/>
      <c r="M66" s="15"/>
      <c r="N66" s="15">
        <v>164.5</v>
      </c>
      <c r="O66" s="51">
        <f t="shared" si="3"/>
        <v>1348.26</v>
      </c>
      <c r="P66" s="43"/>
      <c r="Q66" s="41"/>
      <c r="R66" s="57" t="str">
        <f t="shared" si="1"/>
        <v/>
      </c>
    </row>
    <row r="67" spans="2:18" x14ac:dyDescent="0.25">
      <c r="B67" s="26" t="s">
        <v>49</v>
      </c>
      <c r="C67" s="27"/>
      <c r="D67" s="15">
        <v>313.27</v>
      </c>
      <c r="E67" s="15"/>
      <c r="F67" s="15">
        <v>518.45000000000005</v>
      </c>
      <c r="G67" s="15">
        <v>92.38</v>
      </c>
      <c r="H67" s="15"/>
      <c r="I67" s="15"/>
      <c r="J67" s="15"/>
      <c r="K67" s="15"/>
      <c r="L67" s="15"/>
      <c r="M67" s="15"/>
      <c r="N67" s="15"/>
      <c r="O67" s="51">
        <f t="shared" si="3"/>
        <v>924.1</v>
      </c>
      <c r="P67" s="43"/>
      <c r="Q67" s="41"/>
      <c r="R67" s="57" t="str">
        <f t="shared" si="1"/>
        <v/>
      </c>
    </row>
    <row r="68" spans="2:18" x14ac:dyDescent="0.25">
      <c r="B68" s="26" t="s">
        <v>123</v>
      </c>
      <c r="C68" s="27"/>
      <c r="D68" s="15"/>
      <c r="E68" s="15"/>
      <c r="F68" s="15"/>
      <c r="G68" s="15"/>
      <c r="H68" s="15"/>
      <c r="I68" s="15"/>
      <c r="J68" s="15">
        <v>38</v>
      </c>
      <c r="K68" s="15">
        <v>44</v>
      </c>
      <c r="L68" s="15">
        <v>66</v>
      </c>
      <c r="M68" s="15">
        <v>33</v>
      </c>
      <c r="N68" s="15">
        <v>78</v>
      </c>
      <c r="O68" s="51">
        <f t="shared" si="3"/>
        <v>259</v>
      </c>
      <c r="P68" s="43"/>
      <c r="Q68" s="41"/>
      <c r="R68" s="57" t="str">
        <f t="shared" si="1"/>
        <v/>
      </c>
    </row>
    <row r="69" spans="2:18" x14ac:dyDescent="0.25">
      <c r="B69" s="26" t="s">
        <v>125</v>
      </c>
      <c r="C69" s="27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>
        <v>100</v>
      </c>
      <c r="O69" s="51">
        <f t="shared" si="3"/>
        <v>100</v>
      </c>
      <c r="P69" s="43"/>
      <c r="Q69" s="41"/>
      <c r="R69" s="57" t="str">
        <f t="shared" si="1"/>
        <v/>
      </c>
    </row>
    <row r="70" spans="2:18" x14ac:dyDescent="0.25">
      <c r="B70" s="13" t="s">
        <v>75</v>
      </c>
      <c r="C70" s="15"/>
      <c r="D70" s="15"/>
      <c r="E70" s="15"/>
      <c r="F70" s="15"/>
      <c r="G70" s="15">
        <v>120</v>
      </c>
      <c r="H70" s="15">
        <v>659</v>
      </c>
      <c r="I70" s="28">
        <v>659</v>
      </c>
      <c r="J70" s="15">
        <v>659</v>
      </c>
      <c r="K70" s="15">
        <v>659</v>
      </c>
      <c r="L70" s="15">
        <v>659</v>
      </c>
      <c r="M70" s="15">
        <v>659</v>
      </c>
      <c r="N70" s="15">
        <v>659</v>
      </c>
      <c r="O70" s="51">
        <f t="shared" si="3"/>
        <v>4733</v>
      </c>
      <c r="P70" s="43"/>
      <c r="Q70" s="41"/>
      <c r="R70" s="57" t="str">
        <f t="shared" si="1"/>
        <v/>
      </c>
    </row>
    <row r="71" spans="2:18" x14ac:dyDescent="0.25">
      <c r="B71" s="26" t="s">
        <v>63</v>
      </c>
      <c r="C71" s="27"/>
      <c r="D71" s="15"/>
      <c r="E71" s="15">
        <v>81.42</v>
      </c>
      <c r="F71" s="15"/>
      <c r="G71" s="15"/>
      <c r="H71" s="15"/>
      <c r="I71" s="15"/>
      <c r="J71" s="15"/>
      <c r="K71" s="15"/>
      <c r="L71" s="15"/>
      <c r="M71" s="15"/>
      <c r="N71" s="15"/>
      <c r="O71" s="51">
        <f t="shared" ref="O71:O81" si="4">SUM(C71:N71)</f>
        <v>81.42</v>
      </c>
      <c r="P71" s="43"/>
      <c r="Q71" s="41"/>
      <c r="R71" s="57" t="str">
        <f t="shared" si="1"/>
        <v/>
      </c>
    </row>
    <row r="72" spans="2:18" x14ac:dyDescent="0.25">
      <c r="B72" s="26" t="s">
        <v>69</v>
      </c>
      <c r="C72" s="27"/>
      <c r="D72" s="15"/>
      <c r="E72" s="15"/>
      <c r="F72" s="15">
        <v>75</v>
      </c>
      <c r="G72" s="15"/>
      <c r="H72" s="15"/>
      <c r="I72" s="15"/>
      <c r="J72" s="15"/>
      <c r="K72" s="15"/>
      <c r="L72" s="15">
        <v>267.45</v>
      </c>
      <c r="M72" s="15"/>
      <c r="N72" s="15"/>
      <c r="O72" s="51">
        <f t="shared" si="4"/>
        <v>342.45</v>
      </c>
      <c r="P72" s="43"/>
      <c r="Q72" s="41"/>
      <c r="R72" s="57" t="str">
        <f t="shared" si="1"/>
        <v/>
      </c>
    </row>
    <row r="73" spans="2:18" x14ac:dyDescent="0.25">
      <c r="B73" s="13" t="s">
        <v>71</v>
      </c>
      <c r="C73" s="15"/>
      <c r="D73" s="15"/>
      <c r="E73" s="15"/>
      <c r="F73" s="15">
        <v>120</v>
      </c>
      <c r="G73" s="15"/>
      <c r="H73" s="15"/>
      <c r="I73" s="15"/>
      <c r="J73" s="15"/>
      <c r="K73" s="15"/>
      <c r="L73" s="15"/>
      <c r="M73" s="15"/>
      <c r="N73" s="15"/>
      <c r="O73" s="51">
        <f t="shared" si="4"/>
        <v>120</v>
      </c>
      <c r="P73" s="43"/>
      <c r="Q73" s="41"/>
      <c r="R73" s="57" t="str">
        <f t="shared" si="1"/>
        <v/>
      </c>
    </row>
    <row r="74" spans="2:18" x14ac:dyDescent="0.25">
      <c r="B74" s="26" t="s">
        <v>33</v>
      </c>
      <c r="C74" s="27">
        <v>142.01</v>
      </c>
      <c r="D74" s="15">
        <v>356.61</v>
      </c>
      <c r="E74" s="15">
        <v>11.82</v>
      </c>
      <c r="F74" s="15">
        <v>543.83000000000004</v>
      </c>
      <c r="G74" s="15">
        <v>260.95999999999998</v>
      </c>
      <c r="H74" s="15">
        <v>30.23</v>
      </c>
      <c r="I74" s="15"/>
      <c r="J74" s="15"/>
      <c r="K74" s="15">
        <v>314.39</v>
      </c>
      <c r="L74" s="15">
        <v>466.66</v>
      </c>
      <c r="M74" s="15">
        <v>1063.54</v>
      </c>
      <c r="N74" s="15">
        <v>1668.17</v>
      </c>
      <c r="O74" s="51">
        <f t="shared" si="4"/>
        <v>4858.2199999999993</v>
      </c>
      <c r="P74" s="43">
        <v>0.4</v>
      </c>
      <c r="Q74" s="41" t="s">
        <v>168</v>
      </c>
      <c r="R74" s="57">
        <f t="shared" si="1"/>
        <v>1943.2879999999998</v>
      </c>
    </row>
    <row r="75" spans="2:18" x14ac:dyDescent="0.25">
      <c r="B75" s="26" t="s">
        <v>30</v>
      </c>
      <c r="C75" s="27">
        <v>337.16</v>
      </c>
      <c r="D75" s="15">
        <v>64.03</v>
      </c>
      <c r="E75" s="15">
        <v>133.22</v>
      </c>
      <c r="F75" s="15">
        <v>448.42</v>
      </c>
      <c r="G75" s="15">
        <v>582.95000000000005</v>
      </c>
      <c r="H75" s="15"/>
      <c r="I75" s="15"/>
      <c r="J75" s="15"/>
      <c r="K75" s="15"/>
      <c r="L75" s="15"/>
      <c r="M75" s="15"/>
      <c r="N75" s="15"/>
      <c r="O75" s="51">
        <f t="shared" si="4"/>
        <v>1565.7800000000002</v>
      </c>
      <c r="P75" s="43"/>
      <c r="Q75" s="41"/>
      <c r="R75" s="57" t="str">
        <f t="shared" si="1"/>
        <v/>
      </c>
    </row>
    <row r="76" spans="2:18" x14ac:dyDescent="0.25">
      <c r="B76" s="26" t="s">
        <v>81</v>
      </c>
      <c r="C76" s="27">
        <v>652.59</v>
      </c>
      <c r="D76" s="15"/>
      <c r="E76" s="15">
        <v>29.99</v>
      </c>
      <c r="F76" s="15">
        <v>39.19</v>
      </c>
      <c r="G76" s="15">
        <v>261.38</v>
      </c>
      <c r="H76" s="15">
        <v>20577.09</v>
      </c>
      <c r="I76" s="15">
        <v>475.98</v>
      </c>
      <c r="J76" s="15">
        <v>481.95</v>
      </c>
      <c r="K76" s="15">
        <v>105.49</v>
      </c>
      <c r="L76" s="15">
        <v>219.85</v>
      </c>
      <c r="M76" s="15"/>
      <c r="N76" s="15"/>
      <c r="O76" s="51">
        <f t="shared" si="4"/>
        <v>22843.510000000002</v>
      </c>
      <c r="P76" s="43"/>
      <c r="Q76" s="41" t="s">
        <v>169</v>
      </c>
      <c r="R76" s="57">
        <f t="shared" si="1"/>
        <v>22843.510000000002</v>
      </c>
    </row>
    <row r="77" spans="2:18" x14ac:dyDescent="0.25">
      <c r="B77" s="26" t="s">
        <v>24</v>
      </c>
      <c r="C77" s="27">
        <v>32.71</v>
      </c>
      <c r="D77" s="15"/>
      <c r="E77" s="15"/>
      <c r="F77" s="15">
        <v>39.19</v>
      </c>
      <c r="G77" s="15"/>
      <c r="H77" s="15">
        <v>219.49</v>
      </c>
      <c r="I77" s="15">
        <v>152.24</v>
      </c>
      <c r="J77" s="15">
        <v>184.69</v>
      </c>
      <c r="K77" s="15">
        <v>99</v>
      </c>
      <c r="L77" s="15"/>
      <c r="M77" s="15"/>
      <c r="N77" s="15">
        <v>242.46</v>
      </c>
      <c r="O77" s="51">
        <f t="shared" si="4"/>
        <v>969.78</v>
      </c>
      <c r="P77" s="43"/>
      <c r="Q77" s="41"/>
      <c r="R77" s="57" t="str">
        <f t="shared" si="1"/>
        <v/>
      </c>
    </row>
    <row r="78" spans="2:18" x14ac:dyDescent="0.25">
      <c r="B78" s="26" t="s">
        <v>28</v>
      </c>
      <c r="C78" s="27">
        <v>146.41999999999999</v>
      </c>
      <c r="D78" s="15"/>
      <c r="E78" s="15">
        <v>46.33</v>
      </c>
      <c r="F78" s="15">
        <v>103.84</v>
      </c>
      <c r="G78" s="15"/>
      <c r="H78" s="15">
        <v>140.47</v>
      </c>
      <c r="I78" s="15">
        <v>65.099999999999994</v>
      </c>
      <c r="J78" s="15">
        <v>16.78</v>
      </c>
      <c r="K78" s="15">
        <v>38.549999999999997</v>
      </c>
      <c r="L78" s="28">
        <v>15.84</v>
      </c>
      <c r="M78" s="15">
        <v>128.02000000000001</v>
      </c>
      <c r="N78" s="15">
        <v>150.05000000000001</v>
      </c>
      <c r="O78" s="51">
        <f t="shared" si="4"/>
        <v>851.40000000000009</v>
      </c>
      <c r="P78" s="43"/>
      <c r="Q78" s="41"/>
      <c r="R78" s="57" t="str">
        <f t="shared" si="1"/>
        <v/>
      </c>
    </row>
    <row r="79" spans="2:18" x14ac:dyDescent="0.25">
      <c r="B79" s="26" t="s">
        <v>83</v>
      </c>
      <c r="C79" s="27"/>
      <c r="D79" s="15"/>
      <c r="E79" s="15"/>
      <c r="F79" s="15"/>
      <c r="G79" s="15"/>
      <c r="H79" s="15">
        <v>72.44</v>
      </c>
      <c r="I79" s="15"/>
      <c r="J79" s="15"/>
      <c r="K79" s="15">
        <v>141.91999999999999</v>
      </c>
      <c r="L79" s="15">
        <v>107.88</v>
      </c>
      <c r="M79" s="15"/>
      <c r="N79" s="15">
        <v>88.48</v>
      </c>
      <c r="O79" s="51">
        <f t="shared" si="4"/>
        <v>410.72</v>
      </c>
      <c r="P79" s="43"/>
      <c r="Q79" s="41"/>
      <c r="R79" s="57" t="str">
        <f t="shared" si="1"/>
        <v/>
      </c>
    </row>
    <row r="80" spans="2:18" x14ac:dyDescent="0.25">
      <c r="B80" s="26" t="s">
        <v>29</v>
      </c>
      <c r="C80" s="27">
        <v>50</v>
      </c>
      <c r="D80" s="15">
        <v>50</v>
      </c>
      <c r="E80" s="15">
        <v>50</v>
      </c>
      <c r="F80" s="15">
        <v>50</v>
      </c>
      <c r="G80" s="15">
        <v>50</v>
      </c>
      <c r="H80" s="15">
        <v>50</v>
      </c>
      <c r="I80" s="15">
        <v>50</v>
      </c>
      <c r="J80" s="15">
        <v>50</v>
      </c>
      <c r="K80" s="15">
        <v>50</v>
      </c>
      <c r="L80" s="15">
        <v>50</v>
      </c>
      <c r="M80" s="15">
        <v>50</v>
      </c>
      <c r="N80" s="15">
        <v>50</v>
      </c>
      <c r="O80" s="51">
        <f t="shared" si="4"/>
        <v>600</v>
      </c>
      <c r="P80" s="43"/>
      <c r="Q80" s="41"/>
      <c r="R80" s="57" t="str">
        <f t="shared" ref="R80:R141" si="5">IF(Q80="","",IF(P80="",O80,O80*P80))</f>
        <v/>
      </c>
    </row>
    <row r="81" spans="1:18" x14ac:dyDescent="0.25">
      <c r="B81" s="26" t="s">
        <v>58</v>
      </c>
      <c r="C81" s="27"/>
      <c r="D81" s="15">
        <v>39.39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51">
        <f t="shared" si="4"/>
        <v>39.39</v>
      </c>
      <c r="P81" s="43"/>
      <c r="Q81" s="41"/>
      <c r="R81" s="57" t="str">
        <f t="shared" si="5"/>
        <v/>
      </c>
    </row>
    <row r="82" spans="1:18" x14ac:dyDescent="0.25">
      <c r="B82" s="26"/>
      <c r="C82" s="27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51"/>
      <c r="P82" s="43"/>
      <c r="Q82" s="41"/>
      <c r="R82" s="57" t="str">
        <f t="shared" si="5"/>
        <v/>
      </c>
    </row>
    <row r="83" spans="1:18" x14ac:dyDescent="0.25">
      <c r="A83" s="3" t="s">
        <v>138</v>
      </c>
      <c r="B83" s="13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55"/>
      <c r="P83" s="43"/>
      <c r="Q83" s="41"/>
      <c r="R83" s="57" t="str">
        <f t="shared" si="5"/>
        <v/>
      </c>
    </row>
    <row r="84" spans="1:18" x14ac:dyDescent="0.25">
      <c r="B84" s="26" t="s">
        <v>42</v>
      </c>
      <c r="C84" s="27">
        <v>22.93</v>
      </c>
      <c r="D84" s="15">
        <v>45.86</v>
      </c>
      <c r="E84" s="15">
        <v>68.790000000000006</v>
      </c>
      <c r="F84" s="15">
        <v>22.93</v>
      </c>
      <c r="G84" s="15">
        <v>22.93</v>
      </c>
      <c r="H84" s="15">
        <v>22.93</v>
      </c>
      <c r="I84" s="15">
        <v>22.93</v>
      </c>
      <c r="J84" s="15">
        <v>22.93</v>
      </c>
      <c r="K84" s="15"/>
      <c r="L84" s="15"/>
      <c r="M84" s="15">
        <v>22.93</v>
      </c>
      <c r="N84" s="28">
        <v>117.99</v>
      </c>
      <c r="O84" s="51">
        <v>393.15000000000003</v>
      </c>
      <c r="P84" s="43"/>
      <c r="Q84" s="41" t="s">
        <v>143</v>
      </c>
      <c r="R84" s="57">
        <f t="shared" si="5"/>
        <v>393.15000000000003</v>
      </c>
    </row>
    <row r="85" spans="1:18" x14ac:dyDescent="0.25">
      <c r="B85" s="26" t="s">
        <v>19</v>
      </c>
      <c r="C85" s="27">
        <v>103.79</v>
      </c>
      <c r="D85" s="15"/>
      <c r="E85" s="15"/>
      <c r="F85" s="15"/>
      <c r="G85" s="15"/>
      <c r="H85" s="15"/>
      <c r="I85" s="15">
        <v>136.56</v>
      </c>
      <c r="J85" s="15">
        <v>136.56</v>
      </c>
      <c r="K85" s="15">
        <v>136.56</v>
      </c>
      <c r="L85" s="15">
        <v>136.56</v>
      </c>
      <c r="M85" s="15">
        <v>250.41</v>
      </c>
      <c r="N85" s="15">
        <v>136.56</v>
      </c>
      <c r="O85" s="51">
        <v>1037</v>
      </c>
      <c r="P85" s="43"/>
      <c r="Q85" s="41" t="s">
        <v>143</v>
      </c>
      <c r="R85" s="57">
        <f t="shared" si="5"/>
        <v>1037</v>
      </c>
    </row>
    <row r="86" spans="1:18" x14ac:dyDescent="0.25">
      <c r="B86" s="26" t="s">
        <v>86</v>
      </c>
      <c r="C86" s="27"/>
      <c r="D86" s="15"/>
      <c r="E86" s="15"/>
      <c r="F86" s="15"/>
      <c r="G86" s="15"/>
      <c r="H86" s="15"/>
      <c r="I86" s="15">
        <v>129.13</v>
      </c>
      <c r="J86" s="15"/>
      <c r="K86" s="15"/>
      <c r="L86" s="15">
        <v>32.85</v>
      </c>
      <c r="M86" s="15"/>
      <c r="N86" s="15"/>
      <c r="O86" s="51">
        <v>161.97999999999999</v>
      </c>
      <c r="P86" s="43"/>
      <c r="Q86" s="41" t="s">
        <v>143</v>
      </c>
      <c r="R86" s="57">
        <f t="shared" si="5"/>
        <v>161.97999999999999</v>
      </c>
    </row>
    <row r="87" spans="1:18" x14ac:dyDescent="0.25">
      <c r="B87" s="16" t="s">
        <v>65</v>
      </c>
      <c r="C87" s="18"/>
      <c r="D87" s="18"/>
      <c r="E87" s="30">
        <v>24.85</v>
      </c>
      <c r="F87" s="30">
        <v>359.65</v>
      </c>
      <c r="G87" s="18">
        <v>25.85</v>
      </c>
      <c r="H87" s="18"/>
      <c r="I87" s="31">
        <v>60.33</v>
      </c>
      <c r="J87" s="18"/>
      <c r="K87" s="18"/>
      <c r="L87" s="18"/>
      <c r="M87" s="18"/>
      <c r="N87" s="18"/>
      <c r="O87" s="52">
        <v>470.68</v>
      </c>
      <c r="P87" s="43"/>
      <c r="Q87" s="41" t="s">
        <v>143</v>
      </c>
      <c r="R87" s="57">
        <f t="shared" si="5"/>
        <v>470.68</v>
      </c>
    </row>
    <row r="88" spans="1:18" x14ac:dyDescent="0.25">
      <c r="C88" s="20"/>
      <c r="D88" s="20"/>
      <c r="E88" s="32"/>
      <c r="F88" s="32"/>
      <c r="G88" s="20"/>
      <c r="H88" s="20"/>
      <c r="J88" s="20"/>
      <c r="K88" s="20"/>
      <c r="L88" s="20"/>
      <c r="M88" s="20"/>
      <c r="N88" s="20"/>
      <c r="O88" s="54"/>
      <c r="P88" s="43"/>
      <c r="Q88" s="41"/>
      <c r="R88" s="57" t="str">
        <f t="shared" si="5"/>
        <v/>
      </c>
    </row>
    <row r="89" spans="1:18" x14ac:dyDescent="0.25">
      <c r="A89" s="3" t="s">
        <v>140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53"/>
      <c r="P89" s="43"/>
      <c r="Q89" s="41"/>
      <c r="R89" s="57" t="str">
        <f t="shared" si="5"/>
        <v/>
      </c>
    </row>
    <row r="90" spans="1:18" x14ac:dyDescent="0.25">
      <c r="B90" s="10" t="s">
        <v>87</v>
      </c>
      <c r="C90" s="24"/>
      <c r="D90" s="24"/>
      <c r="E90" s="33"/>
      <c r="F90" s="33"/>
      <c r="G90" s="24"/>
      <c r="H90" s="24"/>
      <c r="I90" s="24">
        <v>156</v>
      </c>
      <c r="J90" s="24"/>
      <c r="K90" s="24"/>
      <c r="L90" s="24"/>
      <c r="M90" s="24"/>
      <c r="N90" s="24"/>
      <c r="O90" s="50">
        <f t="shared" ref="O90:O98" si="6">SUM(C90:N90)</f>
        <v>156</v>
      </c>
      <c r="P90" s="43"/>
      <c r="Q90" s="41" t="s">
        <v>168</v>
      </c>
      <c r="R90" s="57">
        <f t="shared" si="5"/>
        <v>156</v>
      </c>
    </row>
    <row r="91" spans="1:18" x14ac:dyDescent="0.25">
      <c r="B91" s="13" t="s">
        <v>100</v>
      </c>
      <c r="C91" s="15"/>
      <c r="D91" s="15"/>
      <c r="E91" s="15"/>
      <c r="F91" s="15"/>
      <c r="G91" s="15"/>
      <c r="H91" s="15"/>
      <c r="I91" s="15"/>
      <c r="J91" s="15">
        <v>730.54</v>
      </c>
      <c r="K91" s="15"/>
      <c r="L91" s="15"/>
      <c r="M91" s="15">
        <v>15377.49</v>
      </c>
      <c r="N91" s="15"/>
      <c r="O91" s="51">
        <f t="shared" si="6"/>
        <v>16108.029999999999</v>
      </c>
      <c r="P91" s="43"/>
      <c r="Q91" s="41" t="s">
        <v>168</v>
      </c>
      <c r="R91" s="57">
        <f t="shared" si="5"/>
        <v>16108.029999999999</v>
      </c>
    </row>
    <row r="92" spans="1:18" x14ac:dyDescent="0.25">
      <c r="B92" s="13" t="s">
        <v>46</v>
      </c>
      <c r="C92" s="15"/>
      <c r="D92" s="15">
        <v>45.25</v>
      </c>
      <c r="E92" s="15"/>
      <c r="F92" s="15">
        <v>82.7</v>
      </c>
      <c r="G92" s="15">
        <v>72.8</v>
      </c>
      <c r="H92" s="15">
        <v>146.81</v>
      </c>
      <c r="I92" s="15">
        <v>143.43</v>
      </c>
      <c r="J92" s="15"/>
      <c r="K92" s="15"/>
      <c r="L92" s="15">
        <v>27.48</v>
      </c>
      <c r="M92" s="15"/>
      <c r="N92" s="15">
        <v>95.63</v>
      </c>
      <c r="O92" s="51">
        <f t="shared" si="6"/>
        <v>614.1</v>
      </c>
      <c r="P92" s="43"/>
      <c r="Q92" s="41" t="s">
        <v>170</v>
      </c>
      <c r="R92" s="57">
        <f t="shared" si="5"/>
        <v>614.1</v>
      </c>
    </row>
    <row r="93" spans="1:18" x14ac:dyDescent="0.25">
      <c r="B93" s="26" t="s">
        <v>93</v>
      </c>
      <c r="C93" s="27"/>
      <c r="D93" s="15"/>
      <c r="E93" s="15"/>
      <c r="F93" s="15"/>
      <c r="G93" s="15"/>
      <c r="H93" s="15"/>
      <c r="I93" s="15"/>
      <c r="J93" s="15"/>
      <c r="K93" s="15">
        <v>21.8</v>
      </c>
      <c r="L93" s="15">
        <v>21.8</v>
      </c>
      <c r="M93" s="15">
        <v>21.8</v>
      </c>
      <c r="N93" s="15">
        <v>21.8</v>
      </c>
      <c r="O93" s="51">
        <f t="shared" si="6"/>
        <v>87.2</v>
      </c>
      <c r="P93" s="43"/>
      <c r="Q93" s="41" t="s">
        <v>168</v>
      </c>
      <c r="R93" s="57">
        <f t="shared" si="5"/>
        <v>87.2</v>
      </c>
    </row>
    <row r="94" spans="1:18" x14ac:dyDescent="0.25">
      <c r="B94" s="26" t="s">
        <v>97</v>
      </c>
      <c r="C94" s="27"/>
      <c r="D94" s="15"/>
      <c r="E94" s="15"/>
      <c r="F94" s="15"/>
      <c r="G94" s="15"/>
      <c r="H94" s="15"/>
      <c r="I94" s="15"/>
      <c r="J94" s="15"/>
      <c r="K94" s="15"/>
      <c r="L94" s="15"/>
      <c r="M94" s="15">
        <v>590.14</v>
      </c>
      <c r="N94" s="15"/>
      <c r="O94" s="51">
        <f t="shared" si="6"/>
        <v>590.14</v>
      </c>
      <c r="P94" s="43"/>
      <c r="Q94" s="41" t="s">
        <v>156</v>
      </c>
      <c r="R94" s="57">
        <f t="shared" si="5"/>
        <v>590.14</v>
      </c>
    </row>
    <row r="95" spans="1:18" x14ac:dyDescent="0.25">
      <c r="B95" s="26" t="s">
        <v>78</v>
      </c>
      <c r="C95" s="27"/>
      <c r="D95" s="15"/>
      <c r="E95" s="15"/>
      <c r="F95" s="15"/>
      <c r="G95" s="15">
        <v>1403.96</v>
      </c>
      <c r="H95" s="15">
        <v>33.18</v>
      </c>
      <c r="I95" s="28">
        <v>31.6</v>
      </c>
      <c r="J95" s="28">
        <v>389.98</v>
      </c>
      <c r="K95" s="15"/>
      <c r="L95" s="15"/>
      <c r="M95" s="15"/>
      <c r="N95" s="15">
        <v>1923.85</v>
      </c>
      <c r="O95" s="51">
        <f t="shared" si="6"/>
        <v>3782.5699999999997</v>
      </c>
      <c r="P95" s="43"/>
      <c r="Q95" s="41" t="s">
        <v>159</v>
      </c>
      <c r="R95" s="57">
        <f t="shared" si="5"/>
        <v>3782.5699999999997</v>
      </c>
    </row>
    <row r="96" spans="1:18" x14ac:dyDescent="0.25">
      <c r="B96" s="26" t="s">
        <v>26</v>
      </c>
      <c r="C96" s="27">
        <v>14.22</v>
      </c>
      <c r="D96" s="15">
        <v>14.22</v>
      </c>
      <c r="E96" s="15">
        <v>14.22</v>
      </c>
      <c r="F96" s="15">
        <v>14.22</v>
      </c>
      <c r="G96" s="15">
        <v>14.22</v>
      </c>
      <c r="H96" s="15">
        <v>14.22</v>
      </c>
      <c r="I96" s="15">
        <v>14.22</v>
      </c>
      <c r="J96" s="15">
        <v>14.22</v>
      </c>
      <c r="K96" s="15">
        <v>14.22</v>
      </c>
      <c r="L96" s="15">
        <v>14.22</v>
      </c>
      <c r="M96" s="15">
        <v>14.22</v>
      </c>
      <c r="N96" s="15">
        <v>14.22</v>
      </c>
      <c r="O96" s="51">
        <f t="shared" si="6"/>
        <v>170.64000000000001</v>
      </c>
      <c r="P96" s="43"/>
      <c r="Q96" s="41" t="s">
        <v>163</v>
      </c>
      <c r="R96" s="57">
        <f t="shared" si="5"/>
        <v>170.64000000000001</v>
      </c>
    </row>
    <row r="97" spans="2:18" x14ac:dyDescent="0.25">
      <c r="B97" s="26" t="s">
        <v>122</v>
      </c>
      <c r="C97" s="27"/>
      <c r="D97" s="15"/>
      <c r="E97" s="15"/>
      <c r="F97" s="15"/>
      <c r="G97" s="15"/>
      <c r="H97" s="15"/>
      <c r="I97" s="15"/>
      <c r="J97" s="15">
        <v>844.04</v>
      </c>
      <c r="K97" s="15">
        <v>135</v>
      </c>
      <c r="L97" s="15">
        <v>135</v>
      </c>
      <c r="M97" s="15"/>
      <c r="N97" s="15">
        <v>135</v>
      </c>
      <c r="O97" s="51">
        <f t="shared" si="6"/>
        <v>1249.04</v>
      </c>
      <c r="P97" s="43"/>
      <c r="Q97" s="41" t="s">
        <v>161</v>
      </c>
      <c r="R97" s="57">
        <f t="shared" si="5"/>
        <v>1249.04</v>
      </c>
    </row>
    <row r="98" spans="2:18" x14ac:dyDescent="0.25">
      <c r="B98" s="26" t="s">
        <v>171</v>
      </c>
      <c r="C98" s="27"/>
      <c r="D98" s="15"/>
      <c r="E98" s="15"/>
      <c r="F98" s="15"/>
      <c r="G98" s="15"/>
      <c r="H98" s="15">
        <v>1172.8399999999999</v>
      </c>
      <c r="I98" s="15">
        <v>2788.04</v>
      </c>
      <c r="J98" s="15">
        <v>986.44</v>
      </c>
      <c r="K98" s="15"/>
      <c r="L98" s="15">
        <v>282.14</v>
      </c>
      <c r="M98" s="15"/>
      <c r="N98" s="15"/>
      <c r="O98" s="51">
        <f t="shared" si="6"/>
        <v>5229.46</v>
      </c>
      <c r="P98" s="43"/>
      <c r="Q98" s="41" t="s">
        <v>165</v>
      </c>
      <c r="R98" s="57">
        <f t="shared" si="5"/>
        <v>5229.46</v>
      </c>
    </row>
    <row r="99" spans="2:18" x14ac:dyDescent="0.25">
      <c r="B99" s="26" t="s">
        <v>119</v>
      </c>
      <c r="C99" s="27"/>
      <c r="D99" s="15"/>
      <c r="E99" s="15"/>
      <c r="F99" s="15"/>
      <c r="G99" s="15"/>
      <c r="H99" s="15"/>
      <c r="I99" s="15">
        <v>441.9</v>
      </c>
      <c r="J99" s="15"/>
      <c r="K99" s="15"/>
      <c r="L99" s="15"/>
      <c r="M99" s="15"/>
      <c r="N99" s="15"/>
      <c r="O99" s="51">
        <v>441.9</v>
      </c>
      <c r="P99" s="43"/>
      <c r="Q99" s="41" t="s">
        <v>154</v>
      </c>
      <c r="R99" s="57">
        <f t="shared" si="5"/>
        <v>441.9</v>
      </c>
    </row>
    <row r="100" spans="2:18" x14ac:dyDescent="0.25">
      <c r="B100" s="26" t="s">
        <v>54</v>
      </c>
      <c r="C100" s="27"/>
      <c r="D100" s="15">
        <v>163.94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51">
        <v>163.94</v>
      </c>
      <c r="P100" s="43"/>
      <c r="Q100" s="41" t="s">
        <v>156</v>
      </c>
      <c r="R100" s="57">
        <f t="shared" si="5"/>
        <v>163.94</v>
      </c>
    </row>
    <row r="101" spans="2:18" x14ac:dyDescent="0.25">
      <c r="B101" s="26" t="s">
        <v>79</v>
      </c>
      <c r="C101" s="27"/>
      <c r="D101" s="15"/>
      <c r="E101" s="15"/>
      <c r="F101" s="15"/>
      <c r="G101" s="15"/>
      <c r="H101" s="15">
        <v>310.13</v>
      </c>
      <c r="I101" s="15"/>
      <c r="J101" s="15"/>
      <c r="K101" s="15"/>
      <c r="L101" s="15"/>
      <c r="M101" s="15"/>
      <c r="N101" s="15"/>
      <c r="O101" s="51">
        <v>310.13</v>
      </c>
      <c r="P101" s="43"/>
      <c r="Q101" s="41" t="s">
        <v>159</v>
      </c>
      <c r="R101" s="57">
        <f t="shared" si="5"/>
        <v>310.13</v>
      </c>
    </row>
    <row r="102" spans="2:18" x14ac:dyDescent="0.25">
      <c r="B102" s="26" t="s">
        <v>66</v>
      </c>
      <c r="C102" s="27"/>
      <c r="D102" s="15"/>
      <c r="E102" s="15"/>
      <c r="F102" s="15">
        <v>5</v>
      </c>
      <c r="G102" s="15">
        <v>6.7</v>
      </c>
      <c r="H102" s="15"/>
      <c r="I102" s="15"/>
      <c r="J102" s="15"/>
      <c r="K102" s="15"/>
      <c r="L102" s="15">
        <v>25.68</v>
      </c>
      <c r="M102" s="15"/>
      <c r="N102" s="15"/>
      <c r="O102" s="51">
        <v>37.379999999999995</v>
      </c>
      <c r="P102" s="43"/>
      <c r="Q102" s="41" t="s">
        <v>168</v>
      </c>
      <c r="R102" s="57">
        <f t="shared" si="5"/>
        <v>37.379999999999995</v>
      </c>
    </row>
    <row r="103" spans="2:18" x14ac:dyDescent="0.25">
      <c r="B103" s="26" t="s">
        <v>43</v>
      </c>
      <c r="C103" s="27"/>
      <c r="D103" s="15">
        <v>25.06</v>
      </c>
      <c r="E103" s="15">
        <v>92.51</v>
      </c>
      <c r="F103" s="15">
        <v>67.45</v>
      </c>
      <c r="G103" s="15">
        <v>25.06</v>
      </c>
      <c r="H103" s="15">
        <v>25.06</v>
      </c>
      <c r="I103" s="15">
        <v>25.06</v>
      </c>
      <c r="J103" s="15">
        <v>25.06</v>
      </c>
      <c r="K103" s="15">
        <v>25.06</v>
      </c>
      <c r="L103" s="15">
        <v>25.06</v>
      </c>
      <c r="M103" s="15">
        <v>25.06</v>
      </c>
      <c r="N103" s="15">
        <v>25.06</v>
      </c>
      <c r="O103" s="51">
        <v>385.5</v>
      </c>
      <c r="P103" s="43"/>
      <c r="Q103" s="41"/>
      <c r="R103" s="57" t="str">
        <f t="shared" si="5"/>
        <v/>
      </c>
    </row>
    <row r="104" spans="2:18" x14ac:dyDescent="0.25">
      <c r="B104" s="13" t="s">
        <v>90</v>
      </c>
      <c r="C104" s="15"/>
      <c r="D104" s="15"/>
      <c r="E104" s="15"/>
      <c r="F104" s="15"/>
      <c r="G104" s="15"/>
      <c r="H104" s="15"/>
      <c r="I104" s="15">
        <v>2360.9899999999998</v>
      </c>
      <c r="J104" s="15"/>
      <c r="K104" s="15"/>
      <c r="L104" s="15">
        <v>488.58</v>
      </c>
      <c r="M104" s="15"/>
      <c r="N104" s="15">
        <v>1415.29</v>
      </c>
      <c r="O104" s="51">
        <v>4264.8599999999997</v>
      </c>
      <c r="P104" s="43"/>
      <c r="Q104" s="41" t="s">
        <v>143</v>
      </c>
      <c r="R104" s="57">
        <f t="shared" si="5"/>
        <v>4264.8599999999997</v>
      </c>
    </row>
    <row r="105" spans="2:18" x14ac:dyDescent="0.25">
      <c r="B105" s="26" t="s">
        <v>17</v>
      </c>
      <c r="C105" s="27">
        <v>1424.55</v>
      </c>
      <c r="D105" s="15">
        <v>609.65</v>
      </c>
      <c r="E105" s="15">
        <v>16.510000000000002</v>
      </c>
      <c r="F105" s="15">
        <v>576.49</v>
      </c>
      <c r="G105" s="15">
        <v>435.43</v>
      </c>
      <c r="H105" s="15">
        <v>265.83</v>
      </c>
      <c r="I105" s="15">
        <v>755.56</v>
      </c>
      <c r="J105" s="15">
        <v>420.04</v>
      </c>
      <c r="K105" s="15">
        <v>149.46</v>
      </c>
      <c r="L105" s="15">
        <v>795.33</v>
      </c>
      <c r="M105" s="15">
        <v>325.51</v>
      </c>
      <c r="N105" s="15"/>
      <c r="O105" s="51">
        <v>5774.36</v>
      </c>
      <c r="P105" s="43"/>
      <c r="Q105" s="41" t="s">
        <v>168</v>
      </c>
      <c r="R105" s="57">
        <f t="shared" si="5"/>
        <v>5774.36</v>
      </c>
    </row>
    <row r="106" spans="2:18" x14ac:dyDescent="0.25">
      <c r="B106" s="26" t="s">
        <v>80</v>
      </c>
      <c r="C106" s="27"/>
      <c r="D106" s="27"/>
      <c r="E106" s="15"/>
      <c r="F106" s="15"/>
      <c r="G106" s="15"/>
      <c r="H106" s="15">
        <v>191.58</v>
      </c>
      <c r="I106" s="15">
        <v>228</v>
      </c>
      <c r="J106" s="15"/>
      <c r="K106" s="15">
        <v>3137.04</v>
      </c>
      <c r="L106" s="15"/>
      <c r="M106" s="15">
        <v>124.39</v>
      </c>
      <c r="N106" s="15">
        <v>228.28</v>
      </c>
      <c r="O106" s="51">
        <v>3909.29</v>
      </c>
      <c r="P106" s="43"/>
      <c r="Q106" s="41" t="s">
        <v>159</v>
      </c>
      <c r="R106" s="57">
        <f t="shared" si="5"/>
        <v>3909.29</v>
      </c>
    </row>
    <row r="107" spans="2:18" x14ac:dyDescent="0.25">
      <c r="B107" s="13" t="s">
        <v>104</v>
      </c>
      <c r="C107" s="15"/>
      <c r="D107" s="15"/>
      <c r="E107" s="15"/>
      <c r="F107" s="15"/>
      <c r="G107" s="15">
        <v>162</v>
      </c>
      <c r="H107" s="15">
        <v>108</v>
      </c>
      <c r="I107" s="15"/>
      <c r="J107" s="15">
        <v>213</v>
      </c>
      <c r="K107" s="15"/>
      <c r="L107" s="15"/>
      <c r="M107" s="15">
        <v>218</v>
      </c>
      <c r="N107" s="15">
        <v>165</v>
      </c>
      <c r="O107" s="51">
        <v>866</v>
      </c>
      <c r="P107" s="43"/>
      <c r="Q107" s="41" t="s">
        <v>168</v>
      </c>
      <c r="R107" s="57">
        <f t="shared" si="5"/>
        <v>866</v>
      </c>
    </row>
    <row r="108" spans="2:18" x14ac:dyDescent="0.25">
      <c r="B108" s="26" t="s">
        <v>56</v>
      </c>
      <c r="C108" s="27"/>
      <c r="D108" s="15">
        <v>13.07</v>
      </c>
      <c r="E108" s="15">
        <v>6</v>
      </c>
      <c r="F108" s="15"/>
      <c r="G108" s="15"/>
      <c r="H108" s="15"/>
      <c r="I108" s="15"/>
      <c r="J108" s="15">
        <v>5.5</v>
      </c>
      <c r="K108" s="15"/>
      <c r="L108" s="15"/>
      <c r="M108" s="15"/>
      <c r="N108" s="15"/>
      <c r="O108" s="51">
        <v>24.57</v>
      </c>
      <c r="P108" s="43"/>
      <c r="Q108" s="41" t="s">
        <v>168</v>
      </c>
      <c r="R108" s="57">
        <f t="shared" si="5"/>
        <v>24.57</v>
      </c>
    </row>
    <row r="109" spans="2:18" x14ac:dyDescent="0.25">
      <c r="B109" s="26" t="s">
        <v>77</v>
      </c>
      <c r="C109" s="27"/>
      <c r="D109" s="15"/>
      <c r="E109" s="15"/>
      <c r="F109" s="15"/>
      <c r="G109" s="15">
        <v>175.69</v>
      </c>
      <c r="H109" s="15"/>
      <c r="I109" s="15"/>
      <c r="J109" s="15"/>
      <c r="K109" s="15"/>
      <c r="L109" s="15"/>
      <c r="M109" s="15"/>
      <c r="N109" s="15"/>
      <c r="O109" s="51">
        <v>175.69</v>
      </c>
      <c r="P109" s="43"/>
      <c r="Q109" s="41" t="s">
        <v>159</v>
      </c>
      <c r="R109" s="57">
        <f t="shared" si="5"/>
        <v>175.69</v>
      </c>
    </row>
    <row r="110" spans="2:18" x14ac:dyDescent="0.25">
      <c r="B110" s="26" t="s">
        <v>82</v>
      </c>
      <c r="C110" s="27"/>
      <c r="D110" s="15"/>
      <c r="E110" s="15"/>
      <c r="F110" s="15"/>
      <c r="G110" s="15"/>
      <c r="H110" s="15">
        <v>2574.69</v>
      </c>
      <c r="I110" s="15">
        <v>2604.44</v>
      </c>
      <c r="J110" s="15">
        <v>2162.12</v>
      </c>
      <c r="K110" s="15">
        <v>2094.15</v>
      </c>
      <c r="L110" s="15">
        <v>1512.44</v>
      </c>
      <c r="M110" s="15">
        <v>9.44</v>
      </c>
      <c r="N110" s="15">
        <v>78.86</v>
      </c>
      <c r="O110" s="51">
        <v>11036.140000000001</v>
      </c>
      <c r="P110" s="43"/>
      <c r="Q110" s="41" t="s">
        <v>168</v>
      </c>
      <c r="R110" s="57">
        <f t="shared" si="5"/>
        <v>11036.140000000001</v>
      </c>
    </row>
    <row r="111" spans="2:18" x14ac:dyDescent="0.25">
      <c r="B111" s="26" t="s">
        <v>16</v>
      </c>
      <c r="C111" s="27">
        <v>174.49</v>
      </c>
      <c r="D111" s="15">
        <v>856.96</v>
      </c>
      <c r="E111" s="15">
        <v>151.99</v>
      </c>
      <c r="F111" s="15">
        <v>160.04</v>
      </c>
      <c r="G111" s="15"/>
      <c r="H111" s="15">
        <v>791.8</v>
      </c>
      <c r="I111" s="15">
        <v>682.52</v>
      </c>
      <c r="J111" s="15">
        <v>654.54</v>
      </c>
      <c r="K111" s="15">
        <v>496</v>
      </c>
      <c r="L111" s="15">
        <v>1089.3499999999999</v>
      </c>
      <c r="M111" s="15">
        <v>1418.13</v>
      </c>
      <c r="N111" s="15">
        <v>719.4</v>
      </c>
      <c r="O111" s="51">
        <v>7195.2199999999993</v>
      </c>
      <c r="P111" s="43"/>
      <c r="Q111" s="41" t="s">
        <v>144</v>
      </c>
      <c r="R111" s="57">
        <f t="shared" si="5"/>
        <v>7195.2199999999993</v>
      </c>
    </row>
    <row r="112" spans="2:18" x14ac:dyDescent="0.25">
      <c r="B112" s="26" t="s">
        <v>130</v>
      </c>
      <c r="C112" s="27"/>
      <c r="D112" s="15"/>
      <c r="E112" s="15"/>
      <c r="F112" s="15"/>
      <c r="G112" s="15"/>
      <c r="H112" s="15"/>
      <c r="I112" s="15">
        <v>35.14</v>
      </c>
      <c r="J112" s="15"/>
      <c r="K112" s="15"/>
      <c r="L112" s="15"/>
      <c r="M112" s="15"/>
      <c r="N112" s="15"/>
      <c r="O112" s="51">
        <v>35.14</v>
      </c>
      <c r="P112" s="43"/>
      <c r="Q112" s="41" t="s">
        <v>144</v>
      </c>
      <c r="R112" s="57">
        <f t="shared" si="5"/>
        <v>35.14</v>
      </c>
    </row>
    <row r="113" spans="1:18" x14ac:dyDescent="0.25">
      <c r="B113" s="34" t="s">
        <v>40</v>
      </c>
      <c r="C113" s="27">
        <v>118.85</v>
      </c>
      <c r="D113" s="27">
        <v>118.85</v>
      </c>
      <c r="E113" s="15">
        <v>118.85</v>
      </c>
      <c r="F113" s="15">
        <v>132.61000000000001</v>
      </c>
      <c r="G113" s="15">
        <v>125.73</v>
      </c>
      <c r="H113" s="15">
        <v>130.38999999999999</v>
      </c>
      <c r="I113" s="15">
        <v>184.91</v>
      </c>
      <c r="J113" s="15">
        <v>181.25</v>
      </c>
      <c r="K113" s="15">
        <v>181.25</v>
      </c>
      <c r="L113" s="15">
        <v>181.25</v>
      </c>
      <c r="M113" s="15">
        <v>181.22</v>
      </c>
      <c r="N113" s="15">
        <v>180.99</v>
      </c>
      <c r="O113" s="51">
        <v>1836.15</v>
      </c>
      <c r="P113" s="43"/>
      <c r="Q113" s="41" t="s">
        <v>150</v>
      </c>
      <c r="R113" s="57">
        <f t="shared" si="5"/>
        <v>1836.15</v>
      </c>
    </row>
    <row r="114" spans="1:18" x14ac:dyDescent="0.25">
      <c r="B114" s="26" t="s">
        <v>61</v>
      </c>
      <c r="C114" s="27"/>
      <c r="D114" s="15"/>
      <c r="E114" s="27">
        <v>187.95</v>
      </c>
      <c r="F114" s="27">
        <v>87.95</v>
      </c>
      <c r="G114" s="15"/>
      <c r="H114" s="15">
        <v>200</v>
      </c>
      <c r="I114" s="15">
        <v>230</v>
      </c>
      <c r="J114" s="15"/>
      <c r="K114" s="15">
        <v>800.24</v>
      </c>
      <c r="L114" s="15">
        <v>604.62</v>
      </c>
      <c r="M114" s="15">
        <v>218.34</v>
      </c>
      <c r="N114" s="15"/>
      <c r="O114" s="51">
        <v>2329.1</v>
      </c>
      <c r="P114" s="43"/>
      <c r="Q114" s="41" t="s">
        <v>168</v>
      </c>
      <c r="R114" s="57">
        <f t="shared" si="5"/>
        <v>2329.1</v>
      </c>
    </row>
    <row r="115" spans="1:18" x14ac:dyDescent="0.25">
      <c r="B115" s="26" t="s">
        <v>103</v>
      </c>
      <c r="C115" s="27"/>
      <c r="D115" s="27"/>
      <c r="E115" s="27">
        <v>262.5</v>
      </c>
      <c r="F115" s="15"/>
      <c r="G115" s="15"/>
      <c r="H115" s="15"/>
      <c r="I115" s="15"/>
      <c r="J115" s="15"/>
      <c r="K115" s="15"/>
      <c r="L115" s="15"/>
      <c r="M115" s="15"/>
      <c r="N115" s="15"/>
      <c r="O115" s="51">
        <v>262.5</v>
      </c>
      <c r="P115" s="43"/>
      <c r="Q115" s="41" t="s">
        <v>150</v>
      </c>
      <c r="R115" s="57">
        <f t="shared" si="5"/>
        <v>262.5</v>
      </c>
    </row>
    <row r="116" spans="1:18" x14ac:dyDescent="0.25">
      <c r="B116" s="26" t="s">
        <v>88</v>
      </c>
      <c r="C116" s="27"/>
      <c r="D116" s="15"/>
      <c r="E116" s="15"/>
      <c r="F116" s="15">
        <v>23402.09</v>
      </c>
      <c r="G116" s="15"/>
      <c r="H116" s="15">
        <v>21.5</v>
      </c>
      <c r="I116" s="15"/>
      <c r="J116" s="15"/>
      <c r="K116" s="15"/>
      <c r="L116" s="15"/>
      <c r="M116" s="15"/>
      <c r="N116" s="15">
        <v>6717.53</v>
      </c>
      <c r="O116" s="51">
        <v>30141.119999999999</v>
      </c>
      <c r="P116" s="43"/>
      <c r="Q116" s="41" t="s">
        <v>168</v>
      </c>
      <c r="R116" s="57">
        <f t="shared" si="5"/>
        <v>30141.119999999999</v>
      </c>
    </row>
    <row r="117" spans="1:18" x14ac:dyDescent="0.25">
      <c r="B117" s="26" t="s">
        <v>20</v>
      </c>
      <c r="C117" s="27"/>
      <c r="D117" s="15"/>
      <c r="E117" s="15"/>
      <c r="F117" s="15"/>
      <c r="G117" s="15"/>
      <c r="H117" s="15">
        <v>130.63999999999999</v>
      </c>
      <c r="I117" s="15">
        <v>1343.33</v>
      </c>
      <c r="J117" s="15"/>
      <c r="K117" s="15"/>
      <c r="L117" s="15"/>
      <c r="M117" s="15">
        <v>889.72</v>
      </c>
      <c r="N117" s="15">
        <v>241.83</v>
      </c>
      <c r="O117" s="51">
        <f>SUM(C117:N117)</f>
        <v>2605.5199999999995</v>
      </c>
      <c r="P117" s="43"/>
      <c r="Q117" s="41" t="s">
        <v>168</v>
      </c>
      <c r="R117" s="57">
        <f t="shared" si="5"/>
        <v>2605.5199999999995</v>
      </c>
    </row>
    <row r="118" spans="1:18" x14ac:dyDescent="0.25">
      <c r="B118" s="26" t="s">
        <v>105</v>
      </c>
      <c r="C118" s="27"/>
      <c r="D118" s="15"/>
      <c r="E118" s="15"/>
      <c r="F118" s="15"/>
      <c r="G118" s="15"/>
      <c r="H118" s="15"/>
      <c r="I118" s="15"/>
      <c r="J118" s="15">
        <v>1574.62</v>
      </c>
      <c r="K118" s="15"/>
      <c r="L118" s="15"/>
      <c r="M118" s="15"/>
      <c r="N118" s="15"/>
      <c r="O118" s="51">
        <f>SUM(C118:N118)</f>
        <v>1574.62</v>
      </c>
      <c r="P118" s="43"/>
      <c r="Q118" s="41" t="s">
        <v>143</v>
      </c>
      <c r="R118" s="57">
        <f t="shared" si="5"/>
        <v>1574.62</v>
      </c>
    </row>
    <row r="119" spans="1:18" x14ac:dyDescent="0.25">
      <c r="B119" s="13" t="s">
        <v>84</v>
      </c>
      <c r="C119" s="15">
        <v>24</v>
      </c>
      <c r="D119" s="15">
        <v>24</v>
      </c>
      <c r="E119" s="15"/>
      <c r="F119" s="15">
        <v>3.95</v>
      </c>
      <c r="G119" s="15"/>
      <c r="H119" s="15">
        <v>323.33</v>
      </c>
      <c r="I119" s="15">
        <v>336.17</v>
      </c>
      <c r="J119" s="15">
        <v>154.06</v>
      </c>
      <c r="K119" s="15">
        <v>395.28</v>
      </c>
      <c r="L119" s="15">
        <v>201.09</v>
      </c>
      <c r="M119" s="15"/>
      <c r="N119" s="15"/>
      <c r="O119" s="51">
        <f>SUM(C119:N119)</f>
        <v>1461.8799999999999</v>
      </c>
      <c r="P119" s="43"/>
      <c r="Q119" s="41" t="s">
        <v>163</v>
      </c>
      <c r="R119" s="57">
        <f t="shared" si="5"/>
        <v>1461.8799999999999</v>
      </c>
    </row>
    <row r="120" spans="1:18" x14ac:dyDescent="0.25">
      <c r="B120" s="26" t="s">
        <v>31</v>
      </c>
      <c r="C120" s="27">
        <v>90</v>
      </c>
      <c r="D120" s="15">
        <v>90</v>
      </c>
      <c r="E120" s="15">
        <v>110</v>
      </c>
      <c r="F120" s="15">
        <v>100</v>
      </c>
      <c r="G120" s="15">
        <v>100</v>
      </c>
      <c r="H120" s="15">
        <v>100</v>
      </c>
      <c r="I120" s="28">
        <v>100</v>
      </c>
      <c r="J120" s="15">
        <v>100</v>
      </c>
      <c r="K120" s="15">
        <v>100</v>
      </c>
      <c r="L120" s="15">
        <v>100</v>
      </c>
      <c r="M120" s="15"/>
      <c r="N120" s="15"/>
      <c r="O120" s="51">
        <f>SUM(C120:N120)</f>
        <v>990</v>
      </c>
      <c r="P120" s="43"/>
      <c r="Q120" s="41" t="s">
        <v>161</v>
      </c>
      <c r="R120" s="57">
        <f t="shared" si="5"/>
        <v>990</v>
      </c>
    </row>
    <row r="121" spans="1:18" x14ac:dyDescent="0.25">
      <c r="B121" s="13" t="s">
        <v>96</v>
      </c>
      <c r="C121" s="15"/>
      <c r="D121" s="15"/>
      <c r="E121" s="15"/>
      <c r="F121" s="15"/>
      <c r="G121" s="15"/>
      <c r="H121" s="15"/>
      <c r="I121" s="15"/>
      <c r="J121" s="15"/>
      <c r="K121" s="15">
        <v>38.07</v>
      </c>
      <c r="L121" s="15">
        <v>1831.86</v>
      </c>
      <c r="M121" s="15">
        <v>301.27999999999997</v>
      </c>
      <c r="N121" s="15">
        <v>217.33</v>
      </c>
      <c r="O121" s="51">
        <v>2388.54</v>
      </c>
      <c r="P121" s="43"/>
      <c r="Q121" s="41" t="s">
        <v>161</v>
      </c>
      <c r="R121" s="57">
        <f t="shared" si="5"/>
        <v>2388.54</v>
      </c>
    </row>
    <row r="122" spans="1:18" x14ac:dyDescent="0.25">
      <c r="B122" s="26" t="s">
        <v>89</v>
      </c>
      <c r="C122" s="27"/>
      <c r="D122" s="15"/>
      <c r="E122" s="15"/>
      <c r="F122" s="15">
        <v>849</v>
      </c>
      <c r="G122" s="15"/>
      <c r="H122" s="15"/>
      <c r="I122" s="15"/>
      <c r="J122" s="15"/>
      <c r="K122" s="15"/>
      <c r="L122" s="15"/>
      <c r="M122" s="15"/>
      <c r="N122" s="15">
        <v>2045.45</v>
      </c>
      <c r="O122" s="51">
        <v>2894.45</v>
      </c>
      <c r="P122" s="43"/>
      <c r="Q122" s="41" t="s">
        <v>143</v>
      </c>
      <c r="R122" s="57">
        <f t="shared" si="5"/>
        <v>2894.45</v>
      </c>
    </row>
    <row r="123" spans="1:18" x14ac:dyDescent="0.25">
      <c r="B123" s="26" t="s">
        <v>53</v>
      </c>
      <c r="C123" s="27"/>
      <c r="D123" s="15">
        <v>102.84</v>
      </c>
      <c r="E123" s="15"/>
      <c r="F123" s="15"/>
      <c r="G123" s="15"/>
      <c r="H123" s="15"/>
      <c r="I123" s="15"/>
      <c r="J123" s="15"/>
      <c r="K123" s="15"/>
      <c r="L123" s="15">
        <v>240.62</v>
      </c>
      <c r="M123" s="15">
        <v>7.49</v>
      </c>
      <c r="N123" s="15">
        <v>65</v>
      </c>
      <c r="O123" s="51">
        <v>415.95000000000005</v>
      </c>
      <c r="P123" s="43"/>
      <c r="Q123" s="41" t="s">
        <v>168</v>
      </c>
      <c r="R123" s="57">
        <f t="shared" si="5"/>
        <v>415.95000000000005</v>
      </c>
    </row>
    <row r="124" spans="1:18" x14ac:dyDescent="0.25">
      <c r="B124" s="35" t="s">
        <v>80</v>
      </c>
      <c r="C124" s="30"/>
      <c r="D124" s="30"/>
      <c r="E124" s="18"/>
      <c r="F124" s="18"/>
      <c r="G124" s="18"/>
      <c r="H124" s="18">
        <v>191.58</v>
      </c>
      <c r="I124" s="18">
        <v>228</v>
      </c>
      <c r="J124" s="18"/>
      <c r="K124" s="18">
        <v>3137.04</v>
      </c>
      <c r="L124" s="18"/>
      <c r="M124" s="18">
        <v>124.39</v>
      </c>
      <c r="N124" s="18">
        <v>228.28</v>
      </c>
      <c r="O124" s="52">
        <f>SUM(C124:N124)</f>
        <v>3909.29</v>
      </c>
      <c r="P124" s="43"/>
      <c r="Q124" s="41" t="s">
        <v>159</v>
      </c>
      <c r="R124" s="57">
        <f t="shared" si="5"/>
        <v>3909.29</v>
      </c>
    </row>
    <row r="125" spans="1:18" x14ac:dyDescent="0.25">
      <c r="P125" s="43"/>
      <c r="Q125" s="41"/>
      <c r="R125" s="57" t="str">
        <f t="shared" si="5"/>
        <v/>
      </c>
    </row>
    <row r="126" spans="1:18" x14ac:dyDescent="0.25">
      <c r="A126" s="36" t="s">
        <v>136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54"/>
      <c r="P126" s="43"/>
      <c r="Q126" s="41"/>
      <c r="R126" s="57" t="str">
        <f t="shared" si="5"/>
        <v/>
      </c>
    </row>
    <row r="127" spans="1:18" x14ac:dyDescent="0.25">
      <c r="B127" s="22" t="s">
        <v>134</v>
      </c>
      <c r="C127" s="23"/>
      <c r="D127" s="24"/>
      <c r="E127" s="24"/>
      <c r="F127" s="24"/>
      <c r="G127" s="24"/>
      <c r="H127" s="24"/>
      <c r="I127" s="24"/>
      <c r="J127" s="24"/>
      <c r="K127" s="24"/>
      <c r="L127" s="24"/>
      <c r="M127" s="24">
        <v>812.5</v>
      </c>
      <c r="N127" s="24">
        <v>1062.5</v>
      </c>
      <c r="O127" s="50">
        <f>SUM(C127:N127)</f>
        <v>1875</v>
      </c>
      <c r="P127" s="43"/>
      <c r="Q127" s="41" t="s">
        <v>153</v>
      </c>
      <c r="R127" s="57">
        <f t="shared" si="5"/>
        <v>1875</v>
      </c>
    </row>
    <row r="128" spans="1:18" x14ac:dyDescent="0.25">
      <c r="B128" s="26" t="s">
        <v>128</v>
      </c>
      <c r="C128" s="27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>
        <v>4746.92</v>
      </c>
      <c r="O128" s="51">
        <f>SUM(C128:N128)</f>
        <v>4746.92</v>
      </c>
      <c r="P128" s="43"/>
      <c r="Q128" s="41" t="s">
        <v>148</v>
      </c>
      <c r="R128" s="57">
        <f t="shared" si="5"/>
        <v>4746.92</v>
      </c>
    </row>
    <row r="129" spans="2:18" x14ac:dyDescent="0.25">
      <c r="B129" s="26" t="s">
        <v>38</v>
      </c>
      <c r="C129" s="27">
        <v>98.29</v>
      </c>
      <c r="D129" s="37"/>
      <c r="E129" s="37"/>
      <c r="F129" s="37"/>
      <c r="G129" s="37">
        <v>43.69</v>
      </c>
      <c r="H129" s="37"/>
      <c r="I129" s="37"/>
      <c r="J129" s="37"/>
      <c r="K129" s="37">
        <v>27.19</v>
      </c>
      <c r="L129" s="37"/>
      <c r="M129" s="37"/>
      <c r="N129" s="37">
        <v>3754.47</v>
      </c>
      <c r="O129" s="56">
        <v>3923.64</v>
      </c>
      <c r="P129" s="43"/>
      <c r="Q129" s="41" t="s">
        <v>148</v>
      </c>
      <c r="R129" s="57">
        <f t="shared" si="5"/>
        <v>3923.64</v>
      </c>
    </row>
    <row r="130" spans="2:18" x14ac:dyDescent="0.25">
      <c r="B130" s="26" t="s">
        <v>92</v>
      </c>
      <c r="C130" s="27"/>
      <c r="D130" s="37"/>
      <c r="E130" s="37"/>
      <c r="F130" s="37"/>
      <c r="G130" s="37"/>
      <c r="H130" s="37"/>
      <c r="I130" s="37">
        <v>9752.68</v>
      </c>
      <c r="J130" s="37"/>
      <c r="K130" s="37"/>
      <c r="L130" s="37">
        <v>429.29</v>
      </c>
      <c r="M130" s="37"/>
      <c r="N130" s="37"/>
      <c r="O130" s="56">
        <v>10181.969999999999</v>
      </c>
      <c r="P130" s="43"/>
      <c r="Q130" s="41" t="s">
        <v>148</v>
      </c>
      <c r="R130" s="57">
        <f t="shared" si="5"/>
        <v>10181.969999999999</v>
      </c>
    </row>
    <row r="131" spans="2:18" x14ac:dyDescent="0.25">
      <c r="B131" s="26" t="s">
        <v>118</v>
      </c>
      <c r="C131" s="27"/>
      <c r="D131" s="15"/>
      <c r="E131" s="27"/>
      <c r="F131" s="15"/>
      <c r="G131" s="15"/>
      <c r="H131" s="15"/>
      <c r="I131" s="15">
        <v>5519.85</v>
      </c>
      <c r="J131" s="15"/>
      <c r="K131" s="15"/>
      <c r="L131" s="15"/>
      <c r="M131" s="15"/>
      <c r="N131" s="15"/>
      <c r="O131" s="51">
        <f t="shared" ref="O131:O141" si="7">SUM(C131:N131)</f>
        <v>5519.85</v>
      </c>
      <c r="P131" s="43"/>
      <c r="Q131" s="41" t="s">
        <v>168</v>
      </c>
      <c r="R131" s="57">
        <f t="shared" si="5"/>
        <v>5519.85</v>
      </c>
    </row>
    <row r="132" spans="2:18" x14ac:dyDescent="0.25">
      <c r="B132" s="13" t="s">
        <v>137</v>
      </c>
      <c r="C132" s="15"/>
      <c r="D132" s="15"/>
      <c r="E132" s="15"/>
      <c r="F132" s="15"/>
      <c r="G132" s="15">
        <v>256.24</v>
      </c>
      <c r="H132" s="15"/>
      <c r="I132" s="15"/>
      <c r="J132" s="15"/>
      <c r="K132" s="15"/>
      <c r="L132" s="15"/>
      <c r="M132" s="15"/>
      <c r="N132" s="15"/>
      <c r="O132" s="51">
        <f t="shared" si="7"/>
        <v>256.24</v>
      </c>
      <c r="P132" s="43"/>
      <c r="Q132" s="41" t="s">
        <v>163</v>
      </c>
      <c r="R132" s="57">
        <f t="shared" si="5"/>
        <v>256.24</v>
      </c>
    </row>
    <row r="133" spans="2:18" x14ac:dyDescent="0.25">
      <c r="B133" s="26" t="s">
        <v>47</v>
      </c>
      <c r="C133" s="27"/>
      <c r="D133" s="15">
        <v>1001.29</v>
      </c>
      <c r="E133" s="27">
        <v>103.79</v>
      </c>
      <c r="F133" s="15"/>
      <c r="G133" s="15"/>
      <c r="H133" s="15"/>
      <c r="I133" s="15"/>
      <c r="J133" s="15"/>
      <c r="K133" s="15"/>
      <c r="L133" s="15"/>
      <c r="M133" s="15"/>
      <c r="N133" s="15"/>
      <c r="O133" s="51">
        <f t="shared" si="7"/>
        <v>1105.08</v>
      </c>
      <c r="P133" s="43"/>
      <c r="Q133" s="41" t="s">
        <v>166</v>
      </c>
      <c r="R133" s="57">
        <f t="shared" si="5"/>
        <v>1105.08</v>
      </c>
    </row>
    <row r="134" spans="2:18" x14ac:dyDescent="0.25">
      <c r="B134" s="26" t="s">
        <v>76</v>
      </c>
      <c r="C134" s="27"/>
      <c r="D134" s="15"/>
      <c r="E134" s="15"/>
      <c r="F134" s="15"/>
      <c r="G134" s="15">
        <v>116.22</v>
      </c>
      <c r="H134" s="15">
        <v>71.150000000000006</v>
      </c>
      <c r="I134" s="15">
        <v>91.15</v>
      </c>
      <c r="J134" s="15">
        <v>71.150000000000006</v>
      </c>
      <c r="K134" s="15">
        <v>71.150000000000006</v>
      </c>
      <c r="L134" s="15">
        <v>71.150000000000006</v>
      </c>
      <c r="M134" s="15">
        <v>78</v>
      </c>
      <c r="N134" s="15">
        <v>78</v>
      </c>
      <c r="O134" s="51">
        <f t="shared" si="7"/>
        <v>647.96999999999991</v>
      </c>
      <c r="P134" s="43"/>
      <c r="Q134" s="41" t="s">
        <v>166</v>
      </c>
      <c r="R134" s="57">
        <f t="shared" si="5"/>
        <v>647.96999999999991</v>
      </c>
    </row>
    <row r="135" spans="2:18" x14ac:dyDescent="0.25">
      <c r="B135" s="26" t="s">
        <v>35</v>
      </c>
      <c r="C135" s="27">
        <v>125.62</v>
      </c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>
        <v>3123.7</v>
      </c>
      <c r="O135" s="51">
        <f t="shared" si="7"/>
        <v>3249.3199999999997</v>
      </c>
      <c r="P135" s="43"/>
      <c r="Q135" s="41" t="s">
        <v>148</v>
      </c>
      <c r="R135" s="57">
        <f t="shared" si="5"/>
        <v>3249.3199999999997</v>
      </c>
    </row>
    <row r="136" spans="2:18" x14ac:dyDescent="0.25">
      <c r="B136" s="26" t="s">
        <v>62</v>
      </c>
      <c r="C136" s="27"/>
      <c r="D136" s="15"/>
      <c r="E136" s="15">
        <v>56.47</v>
      </c>
      <c r="F136" s="15"/>
      <c r="G136" s="15">
        <v>131.1</v>
      </c>
      <c r="H136" s="15">
        <v>917.32</v>
      </c>
      <c r="I136" s="15">
        <v>498.54</v>
      </c>
      <c r="J136" s="15"/>
      <c r="K136" s="15"/>
      <c r="L136" s="15">
        <v>499.47</v>
      </c>
      <c r="M136" s="15"/>
      <c r="N136" s="15"/>
      <c r="O136" s="51">
        <f t="shared" si="7"/>
        <v>2102.9</v>
      </c>
      <c r="P136" s="43"/>
      <c r="Q136" s="41" t="s">
        <v>143</v>
      </c>
      <c r="R136" s="57">
        <f t="shared" si="5"/>
        <v>2102.9</v>
      </c>
    </row>
    <row r="137" spans="2:18" x14ac:dyDescent="0.25">
      <c r="B137" s="13" t="s">
        <v>98</v>
      </c>
      <c r="C137" s="15"/>
      <c r="D137" s="15"/>
      <c r="E137" s="15"/>
      <c r="F137" s="15"/>
      <c r="G137" s="15"/>
      <c r="H137" s="15"/>
      <c r="I137" s="15">
        <v>426.3</v>
      </c>
      <c r="J137" s="15"/>
      <c r="K137" s="15"/>
      <c r="L137" s="15"/>
      <c r="M137" s="15">
        <v>334.6</v>
      </c>
      <c r="N137" s="15"/>
      <c r="O137" s="51">
        <f t="shared" si="7"/>
        <v>760.90000000000009</v>
      </c>
      <c r="P137" s="43"/>
      <c r="Q137" s="41" t="s">
        <v>143</v>
      </c>
      <c r="R137" s="57">
        <f t="shared" si="5"/>
        <v>760.90000000000009</v>
      </c>
    </row>
    <row r="138" spans="2:18" x14ac:dyDescent="0.25">
      <c r="B138" s="26" t="s">
        <v>117</v>
      </c>
      <c r="C138" s="27"/>
      <c r="D138" s="15"/>
      <c r="E138" s="15"/>
      <c r="F138" s="15"/>
      <c r="G138" s="15"/>
      <c r="H138" s="15"/>
      <c r="I138" s="15">
        <v>305.02999999999997</v>
      </c>
      <c r="J138" s="15"/>
      <c r="K138" s="15"/>
      <c r="L138" s="15"/>
      <c r="M138" s="15">
        <v>32.85</v>
      </c>
      <c r="N138" s="15"/>
      <c r="O138" s="51">
        <f t="shared" si="7"/>
        <v>337.88</v>
      </c>
      <c r="P138" s="43"/>
      <c r="Q138" s="41" t="s">
        <v>163</v>
      </c>
      <c r="R138" s="57">
        <f t="shared" si="5"/>
        <v>337.88</v>
      </c>
    </row>
    <row r="139" spans="2:18" x14ac:dyDescent="0.25">
      <c r="B139" s="26" t="s">
        <v>126</v>
      </c>
      <c r="C139" s="27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>
        <v>39.200000000000003</v>
      </c>
      <c r="O139" s="51">
        <f t="shared" si="7"/>
        <v>39.200000000000003</v>
      </c>
      <c r="P139" s="43"/>
      <c r="Q139" s="41" t="s">
        <v>168</v>
      </c>
      <c r="R139" s="57">
        <f t="shared" si="5"/>
        <v>39.200000000000003</v>
      </c>
    </row>
    <row r="140" spans="2:18" x14ac:dyDescent="0.25">
      <c r="B140" s="13" t="s">
        <v>120</v>
      </c>
      <c r="C140" s="15"/>
      <c r="D140" s="15"/>
      <c r="E140" s="38"/>
      <c r="F140" s="38"/>
      <c r="G140" s="15"/>
      <c r="H140" s="15"/>
      <c r="I140" s="15"/>
      <c r="J140" s="15">
        <v>152.24</v>
      </c>
      <c r="K140" s="15"/>
      <c r="L140" s="15"/>
      <c r="M140" s="15"/>
      <c r="N140" s="15"/>
      <c r="O140" s="51">
        <f t="shared" si="7"/>
        <v>152.24</v>
      </c>
      <c r="P140" s="43"/>
      <c r="Q140" s="41" t="s">
        <v>168</v>
      </c>
      <c r="R140" s="57">
        <f t="shared" si="5"/>
        <v>152.24</v>
      </c>
    </row>
    <row r="141" spans="2:18" x14ac:dyDescent="0.25">
      <c r="B141" s="35" t="s">
        <v>139</v>
      </c>
      <c r="C141" s="30"/>
      <c r="D141" s="18"/>
      <c r="E141" s="18"/>
      <c r="F141" s="18"/>
      <c r="G141" s="39">
        <v>41912</v>
      </c>
      <c r="H141" s="18"/>
      <c r="I141" s="18"/>
      <c r="J141" s="18"/>
      <c r="K141" s="18"/>
      <c r="L141" s="18"/>
      <c r="M141" s="18"/>
      <c r="N141" s="18"/>
      <c r="O141" s="52">
        <f t="shared" si="7"/>
        <v>41912</v>
      </c>
      <c r="P141" s="43"/>
      <c r="Q141" s="41" t="s">
        <v>148</v>
      </c>
      <c r="R141" s="57">
        <f t="shared" si="5"/>
        <v>41912</v>
      </c>
    </row>
  </sheetData>
  <sortState xmlns:xlrd2="http://schemas.microsoft.com/office/spreadsheetml/2017/richdata2" ref="A15:AD81">
    <sortCondition ref="B15:B81"/>
  </sortState>
  <mergeCells count="1">
    <mergeCell ref="A1:O1"/>
  </mergeCells>
  <dataValidations count="1">
    <dataValidation type="list" allowBlank="1" showInputMessage="1" showErrorMessage="1" sqref="Q15:Q141" xr:uid="{CB26B83C-FC23-4BD7-9C18-1449707D734D}">
      <formula1>$S$2:$S$32</formula1>
    </dataValidation>
  </dataValidations>
  <pageMargins left="0.25" right="0.25" top="0.75" bottom="0.75" header="0.3" footer="0.3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Braun</dc:creator>
  <cp:lastModifiedBy>David Collins</cp:lastModifiedBy>
  <cp:lastPrinted>2024-04-18T11:12:36Z</cp:lastPrinted>
  <dcterms:created xsi:type="dcterms:W3CDTF">2022-04-08T15:01:20Z</dcterms:created>
  <dcterms:modified xsi:type="dcterms:W3CDTF">2024-04-18T11:13:30Z</dcterms:modified>
</cp:coreProperties>
</file>