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cTaxFiles\Clients\Scott Brandon Lathing\Financials\"/>
    </mc:Choice>
  </mc:AlternateContent>
  <xr:revisionPtr revIDLastSave="0" documentId="13_ncr:1_{447DA544-9D89-4842-8533-0FABAC2BF3EF}" xr6:coauthVersionLast="47" xr6:coauthVersionMax="47" xr10:uidLastSave="{00000000-0000-0000-0000-000000000000}"/>
  <bookViews>
    <workbookView xWindow="-28920" yWindow="-60" windowWidth="29040" windowHeight="149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50" i="1"/>
  <c r="G14" i="1" l="1"/>
  <c r="G23" i="1"/>
  <c r="G27" i="1"/>
  <c r="G38" i="1"/>
  <c r="G42" i="1"/>
  <c r="G49" i="1"/>
  <c r="G54" i="1"/>
  <c r="C51" i="1"/>
  <c r="C53" i="1" s="1"/>
  <c r="G56" i="1" l="1"/>
  <c r="G57" i="1" s="1"/>
  <c r="G59" i="1" s="1"/>
</calcChain>
</file>

<file path=xl/sharedStrings.xml><?xml version="1.0" encoding="utf-8"?>
<sst xmlns="http://schemas.openxmlformats.org/spreadsheetml/2006/main" count="94" uniqueCount="55">
  <si>
    <t>EXPENSES</t>
  </si>
  <si>
    <t>Auto Expenses</t>
  </si>
  <si>
    <t>Insurance</t>
  </si>
  <si>
    <t>Licenses</t>
  </si>
  <si>
    <t>Anthony Tire</t>
  </si>
  <si>
    <r>
      <rPr>
        <sz val="10"/>
        <color rgb="FF0F0F0E"/>
        <rFont val="Univers"/>
        <family val="2"/>
      </rPr>
      <t>Bond</t>
    </r>
  </si>
  <si>
    <r>
      <rPr>
        <sz val="10"/>
        <color rgb="FF0F0F0E"/>
        <rFont val="Univers"/>
        <family val="2"/>
      </rPr>
      <t>General Liability</t>
    </r>
  </si>
  <si>
    <r>
      <rPr>
        <sz val="10"/>
        <color rgb="FF0F0F0E"/>
        <rFont val="Univers"/>
        <family val="2"/>
      </rPr>
      <t>State Fann Insurance</t>
    </r>
  </si>
  <si>
    <r>
      <rPr>
        <sz val="10"/>
        <color rgb="FF0F0F0E"/>
        <rFont val="Univers"/>
        <family val="2"/>
      </rPr>
      <t>California State License Board</t>
    </r>
  </si>
  <si>
    <r>
      <rPr>
        <sz val="10"/>
        <color rgb="FF0F0F0E"/>
        <rFont val="Univers"/>
        <family val="2"/>
      </rPr>
      <t>Department of Motor Vehicles</t>
    </r>
  </si>
  <si>
    <t>Materials</t>
  </si>
  <si>
    <t>American Building Supply</t>
  </si>
  <si>
    <t>Blakes Hardware</t>
  </si>
  <si>
    <t>El Camino Building Supply</t>
  </si>
  <si>
    <t>Home Depot</t>
  </si>
  <si>
    <t>Kritz</t>
  </si>
  <si>
    <t>Lowes</t>
  </si>
  <si>
    <t>Material</t>
  </si>
  <si>
    <t>Materials - Other</t>
  </si>
  <si>
    <t>Surfnet</t>
  </si>
  <si>
    <t>Office Supplies</t>
  </si>
  <si>
    <t>Office</t>
  </si>
  <si>
    <t>Payroll</t>
  </si>
  <si>
    <t>Wages</t>
  </si>
  <si>
    <t>Payroll Tax</t>
  </si>
  <si>
    <t>Payroll Expense</t>
  </si>
  <si>
    <t>Verizon</t>
  </si>
  <si>
    <t>Total Insurance</t>
  </si>
  <si>
    <r>
      <rPr>
        <b/>
        <sz val="10"/>
        <color rgb="FF0F0F0E"/>
        <rFont val="Univers"/>
        <family val="2"/>
      </rPr>
      <t>Total Licenses</t>
    </r>
  </si>
  <si>
    <r>
      <rPr>
        <b/>
        <sz val="10"/>
        <color rgb="FF0F0F0E"/>
        <rFont val="Univers"/>
        <family val="2"/>
      </rPr>
      <t>Total Materials</t>
    </r>
  </si>
  <si>
    <t>Total Office</t>
  </si>
  <si>
    <t>Total Payroll</t>
  </si>
  <si>
    <t>INCOME</t>
  </si>
  <si>
    <t>Income</t>
  </si>
  <si>
    <t>Fuel</t>
  </si>
  <si>
    <t>O'Reillys</t>
  </si>
  <si>
    <t>Auto Expense - Other</t>
  </si>
  <si>
    <t>Total Auto Expense</t>
  </si>
  <si>
    <t>Blueprinters</t>
  </si>
  <si>
    <t>TOTAL EXPENSES</t>
  </si>
  <si>
    <t>Net Oridnary Income</t>
  </si>
  <si>
    <t>Net Income</t>
  </si>
  <si>
    <r>
      <t xml:space="preserve">Scott Brandon Lathing
</t>
    </r>
    <r>
      <rPr>
        <b/>
        <sz val="12"/>
        <color rgb="FF000000"/>
        <rFont val="Univers"/>
        <family val="2"/>
      </rPr>
      <t xml:space="preserve">Profit &amp; Loss
</t>
    </r>
    <r>
      <rPr>
        <sz val="10"/>
        <color rgb="FF000000"/>
        <rFont val="Univers"/>
        <family val="2"/>
      </rPr>
      <t>January through June 2024</t>
    </r>
  </si>
  <si>
    <t>Napa</t>
  </si>
  <si>
    <t>Miners</t>
  </si>
  <si>
    <t>Westside Material</t>
  </si>
  <si>
    <t>Dump Fees</t>
  </si>
  <si>
    <t>Repairs &amp; Maintenance</t>
  </si>
  <si>
    <t>Mixer parts</t>
  </si>
  <si>
    <t>Total Repairs &amp; Maintenance</t>
  </si>
  <si>
    <t>UPS Servicer</t>
  </si>
  <si>
    <t>Anthony's Tire</t>
  </si>
  <si>
    <t>O'Reilly's</t>
  </si>
  <si>
    <t>State Farm Insurance</t>
  </si>
  <si>
    <r>
      <t xml:space="preserve">Scott Brandon Lathing
</t>
    </r>
    <r>
      <rPr>
        <b/>
        <sz val="12"/>
        <color rgb="FF000000"/>
        <rFont val="Univers"/>
        <family val="2"/>
      </rPr>
      <t xml:space="preserve">Profit &amp; Loss
</t>
    </r>
    <r>
      <rPr>
        <sz val="10"/>
        <color rgb="FF000000"/>
        <rFont val="Univers"/>
        <family val="2"/>
      </rPr>
      <t>January through December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</si>
</sst>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Univers"/>
      <family val="2"/>
    </font>
    <font>
      <sz val="10"/>
      <color rgb="FF0F0F0E"/>
      <name val="Univers"/>
      <family val="2"/>
    </font>
    <font>
      <sz val="10"/>
      <name val="Univers"/>
      <family val="2"/>
    </font>
    <font>
      <sz val="10"/>
      <color rgb="FF21211F"/>
      <name val="Univers"/>
      <family val="2"/>
    </font>
    <font>
      <b/>
      <sz val="10"/>
      <color rgb="FF000000"/>
      <name val="Univers"/>
      <family val="2"/>
    </font>
    <font>
      <b/>
      <sz val="10"/>
      <name val="Univers"/>
      <family val="2"/>
    </font>
    <font>
      <b/>
      <sz val="10"/>
      <color rgb="FF0F0F0E"/>
      <name val="Univers"/>
      <family val="2"/>
    </font>
    <font>
      <b/>
      <sz val="12"/>
      <color rgb="FF000000"/>
      <name val="Univer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44" fontId="2" fillId="0" borderId="0" xfId="1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44" fontId="6" fillId="0" borderId="0" xfId="1" applyFont="1" applyBorder="1" applyAlignment="1">
      <alignment horizontal="left" vertical="top"/>
    </xf>
    <xf numFmtId="0" fontId="7" fillId="0" borderId="0" xfId="0" applyFont="1" applyAlignment="1">
      <alignment vertical="top" wrapText="1"/>
    </xf>
    <xf numFmtId="44" fontId="3" fillId="0" borderId="0" xfId="1" applyFont="1" applyBorder="1" applyAlignment="1">
      <alignment vertical="top" shrinkToFit="1"/>
    </xf>
    <xf numFmtId="44" fontId="5" fillId="0" borderId="0" xfId="1" applyFont="1" applyBorder="1" applyAlignment="1">
      <alignment vertical="top" shrinkToFit="1"/>
    </xf>
    <xf numFmtId="44" fontId="6" fillId="0" borderId="0" xfId="1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center" wrapText="1"/>
    </xf>
    <xf numFmtId="1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44" fontId="9" fillId="0" borderId="0" xfId="1" applyFont="1" applyBorder="1" applyAlignment="1">
      <alignment horizontal="left" vertical="top"/>
    </xf>
    <xf numFmtId="44" fontId="6" fillId="0" borderId="0" xfId="1" applyFont="1" applyBorder="1" applyAlignment="1">
      <alignment horizontal="center" vertical="top"/>
    </xf>
    <xf numFmtId="44" fontId="2" fillId="0" borderId="0" xfId="1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9"/>
  <sheetViews>
    <sheetView tabSelected="1" topLeftCell="A36" workbookViewId="0">
      <selection activeCell="F60" sqref="F60"/>
    </sheetView>
  </sheetViews>
  <sheetFormatPr defaultRowHeight="12.75" x14ac:dyDescent="0.2"/>
  <cols>
    <col min="1" max="1" width="28" style="1" customWidth="1"/>
    <col min="2" max="2" width="33.1640625" style="1" bestFit="1" customWidth="1"/>
    <col min="3" max="3" width="18.33203125" style="2" bestFit="1" customWidth="1"/>
    <col min="4" max="4" width="9.33203125" style="1"/>
    <col min="5" max="5" width="28" style="1" customWidth="1"/>
    <col min="6" max="6" width="33.1640625" style="1" bestFit="1" customWidth="1"/>
    <col min="7" max="7" width="19.1640625" style="2" bestFit="1" customWidth="1"/>
    <col min="8" max="10" width="9.33203125" style="1"/>
    <col min="11" max="11" width="34.83203125" style="1" customWidth="1"/>
    <col min="12" max="12" width="14.1640625" style="22" customWidth="1"/>
    <col min="13" max="16384" width="9.33203125" style="1"/>
  </cols>
  <sheetData>
    <row r="1" spans="1:12" ht="54.75" customHeight="1" x14ac:dyDescent="0.2">
      <c r="A1" s="24" t="s">
        <v>42</v>
      </c>
      <c r="B1" s="24"/>
      <c r="C1" s="24"/>
      <c r="E1" s="24" t="s">
        <v>54</v>
      </c>
      <c r="F1" s="24"/>
      <c r="G1" s="24"/>
    </row>
    <row r="2" spans="1:12" x14ac:dyDescent="0.2">
      <c r="A2" s="25" t="s">
        <v>32</v>
      </c>
      <c r="B2" s="25"/>
      <c r="C2" s="25"/>
      <c r="E2" s="25" t="s">
        <v>32</v>
      </c>
      <c r="F2" s="25"/>
      <c r="G2" s="25"/>
    </row>
    <row r="3" spans="1:12" x14ac:dyDescent="0.2">
      <c r="B3" s="10" t="s">
        <v>33</v>
      </c>
      <c r="C3" s="21">
        <v>188288.4</v>
      </c>
      <c r="F3" s="10" t="s">
        <v>33</v>
      </c>
      <c r="G3" s="21">
        <v>436724.26</v>
      </c>
    </row>
    <row r="4" spans="1:12" x14ac:dyDescent="0.2">
      <c r="A4" s="10"/>
      <c r="B4" s="10"/>
      <c r="C4" s="10"/>
      <c r="D4" s="11"/>
      <c r="E4" s="10"/>
      <c r="F4" s="10"/>
      <c r="G4" s="10"/>
    </row>
    <row r="5" spans="1:12" x14ac:dyDescent="0.2">
      <c r="A5" s="9"/>
      <c r="E5" s="9"/>
      <c r="K5" s="1" t="s">
        <v>51</v>
      </c>
      <c r="L5" s="22">
        <v>929.5</v>
      </c>
    </row>
    <row r="6" spans="1:12" x14ac:dyDescent="0.2">
      <c r="A6" s="25" t="s">
        <v>0</v>
      </c>
      <c r="B6" s="25"/>
      <c r="C6" s="25"/>
      <c r="E6" s="25" t="s">
        <v>0</v>
      </c>
      <c r="F6" s="25"/>
      <c r="G6" s="25"/>
      <c r="K6" s="1" t="s">
        <v>52</v>
      </c>
      <c r="L6" s="22">
        <v>83.48</v>
      </c>
    </row>
    <row r="7" spans="1:12" x14ac:dyDescent="0.2">
      <c r="A7" s="12"/>
      <c r="B7" s="13">
        <v>1099</v>
      </c>
      <c r="C7" s="2">
        <v>5852</v>
      </c>
      <c r="E7" s="12"/>
      <c r="F7" s="15">
        <v>1099</v>
      </c>
      <c r="G7" s="4">
        <v>42598</v>
      </c>
      <c r="K7" s="1" t="s">
        <v>38</v>
      </c>
      <c r="L7" s="22">
        <v>76.12</v>
      </c>
    </row>
    <row r="8" spans="1:12" x14ac:dyDescent="0.2">
      <c r="A8" s="12"/>
      <c r="B8" s="13"/>
      <c r="E8" s="12"/>
      <c r="F8" s="13"/>
    </row>
    <row r="9" spans="1:12" x14ac:dyDescent="0.2">
      <c r="A9" s="14" t="s">
        <v>1</v>
      </c>
      <c r="B9" s="13" t="s">
        <v>4</v>
      </c>
      <c r="C9" s="2">
        <v>929.5</v>
      </c>
      <c r="E9" s="14" t="s">
        <v>1</v>
      </c>
      <c r="F9" s="13" t="s">
        <v>34</v>
      </c>
      <c r="G9" s="2">
        <v>24700.799999999999</v>
      </c>
    </row>
    <row r="10" spans="1:12" x14ac:dyDescent="0.2">
      <c r="A10" s="12"/>
      <c r="B10" s="13" t="s">
        <v>34</v>
      </c>
      <c r="C10" s="2">
        <v>9817.4599999999991</v>
      </c>
      <c r="E10" s="14"/>
      <c r="F10" s="13" t="s">
        <v>4</v>
      </c>
      <c r="G10" s="2">
        <v>3644.37</v>
      </c>
    </row>
    <row r="11" spans="1:12" x14ac:dyDescent="0.2">
      <c r="A11" s="12"/>
      <c r="B11" s="13" t="s">
        <v>35</v>
      </c>
      <c r="C11" s="2">
        <v>35.32</v>
      </c>
      <c r="E11" s="12"/>
      <c r="F11" s="13" t="s">
        <v>43</v>
      </c>
      <c r="G11" s="2">
        <v>15.21</v>
      </c>
    </row>
    <row r="12" spans="1:12" x14ac:dyDescent="0.2">
      <c r="A12" s="12"/>
      <c r="B12" s="13" t="s">
        <v>36</v>
      </c>
      <c r="C12" s="2">
        <v>1644.84</v>
      </c>
      <c r="E12" s="12"/>
      <c r="F12" s="13" t="s">
        <v>35</v>
      </c>
      <c r="G12" s="2">
        <v>259.44</v>
      </c>
    </row>
    <row r="13" spans="1:12" x14ac:dyDescent="0.2">
      <c r="A13" s="14"/>
      <c r="B13" s="15" t="s">
        <v>37</v>
      </c>
      <c r="C13" s="4">
        <f>SUM(C9:C12)</f>
        <v>12427.119999999999</v>
      </c>
      <c r="E13" s="12"/>
      <c r="F13" s="13" t="s">
        <v>36</v>
      </c>
      <c r="G13" s="2">
        <v>1096.69</v>
      </c>
    </row>
    <row r="14" spans="1:12" x14ac:dyDescent="0.2">
      <c r="A14" s="12"/>
      <c r="E14" s="14"/>
      <c r="F14" s="15" t="s">
        <v>37</v>
      </c>
      <c r="G14" s="4">
        <f>SUM(G9:G13)</f>
        <v>29716.509999999995</v>
      </c>
    </row>
    <row r="15" spans="1:12" x14ac:dyDescent="0.2">
      <c r="A15" s="12"/>
      <c r="B15" s="16" t="s">
        <v>38</v>
      </c>
      <c r="C15" s="4">
        <v>62.53</v>
      </c>
      <c r="E15" s="12"/>
    </row>
    <row r="16" spans="1:12" x14ac:dyDescent="0.2">
      <c r="A16" s="12"/>
      <c r="E16" s="12"/>
      <c r="F16" s="16" t="s">
        <v>38</v>
      </c>
      <c r="G16" s="4">
        <v>21.85</v>
      </c>
    </row>
    <row r="17" spans="1:7" x14ac:dyDescent="0.2">
      <c r="A17" s="12" t="s">
        <v>2</v>
      </c>
      <c r="E17" s="12"/>
      <c r="F17" s="16" t="s">
        <v>46</v>
      </c>
      <c r="G17" s="4">
        <v>22.05</v>
      </c>
    </row>
    <row r="18" spans="1:7" x14ac:dyDescent="0.2">
      <c r="A18" s="12"/>
      <c r="B18" s="3" t="s">
        <v>5</v>
      </c>
      <c r="C18" s="7">
        <v>442.38</v>
      </c>
      <c r="E18" s="12"/>
      <c r="F18" s="16"/>
      <c r="G18" s="4"/>
    </row>
    <row r="19" spans="1:7" x14ac:dyDescent="0.2">
      <c r="A19" s="12"/>
      <c r="B19" s="3" t="s">
        <v>6</v>
      </c>
      <c r="C19" s="7">
        <v>5004.92</v>
      </c>
      <c r="E19" s="12" t="s">
        <v>2</v>
      </c>
    </row>
    <row r="20" spans="1:7" x14ac:dyDescent="0.2">
      <c r="A20" s="12"/>
      <c r="B20" s="23" t="s">
        <v>53</v>
      </c>
      <c r="C20" s="6">
        <v>1316.11</v>
      </c>
      <c r="E20" s="12"/>
      <c r="F20" s="3" t="s">
        <v>5</v>
      </c>
      <c r="G20" s="7">
        <v>79</v>
      </c>
    </row>
    <row r="21" spans="1:7" x14ac:dyDescent="0.2">
      <c r="A21" s="12"/>
      <c r="B21" s="16" t="s">
        <v>27</v>
      </c>
      <c r="C21" s="4">
        <v>6763.41</v>
      </c>
      <c r="E21" s="12"/>
      <c r="F21" s="3" t="s">
        <v>6</v>
      </c>
      <c r="G21" s="7">
        <v>14590.6</v>
      </c>
    </row>
    <row r="22" spans="1:7" x14ac:dyDescent="0.2">
      <c r="A22" s="12"/>
      <c r="E22" s="12"/>
      <c r="F22" s="3" t="s">
        <v>7</v>
      </c>
      <c r="G22" s="6">
        <v>4133.95</v>
      </c>
    </row>
    <row r="23" spans="1:7" x14ac:dyDescent="0.2">
      <c r="A23" s="12" t="s">
        <v>3</v>
      </c>
      <c r="E23" s="12"/>
      <c r="F23" s="16" t="s">
        <v>27</v>
      </c>
      <c r="G23" s="4">
        <f>SUM(G20:G22)</f>
        <v>18803.55</v>
      </c>
    </row>
    <row r="24" spans="1:7" x14ac:dyDescent="0.2">
      <c r="A24" s="12"/>
      <c r="B24" s="3" t="s">
        <v>8</v>
      </c>
      <c r="C24" s="7">
        <v>450</v>
      </c>
      <c r="E24" s="12"/>
    </row>
    <row r="25" spans="1:7" x14ac:dyDescent="0.2">
      <c r="A25" s="12"/>
      <c r="B25" s="3" t="s">
        <v>9</v>
      </c>
      <c r="C25" s="7">
        <v>756</v>
      </c>
      <c r="E25" s="12" t="s">
        <v>3</v>
      </c>
    </row>
    <row r="26" spans="1:7" x14ac:dyDescent="0.2">
      <c r="A26" s="12"/>
      <c r="B26" s="5" t="s">
        <v>28</v>
      </c>
      <c r="C26" s="8">
        <v>1206</v>
      </c>
      <c r="E26" s="12"/>
      <c r="F26" s="3" t="s">
        <v>9</v>
      </c>
      <c r="G26" s="7">
        <v>2021</v>
      </c>
    </row>
    <row r="27" spans="1:7" x14ac:dyDescent="0.2">
      <c r="A27" s="12"/>
      <c r="E27" s="12"/>
      <c r="F27" s="5" t="s">
        <v>28</v>
      </c>
      <c r="G27" s="8">
        <f>SUM(G26)</f>
        <v>2021</v>
      </c>
    </row>
    <row r="28" spans="1:7" x14ac:dyDescent="0.2">
      <c r="A28" s="12" t="s">
        <v>10</v>
      </c>
      <c r="B28" s="1" t="s">
        <v>11</v>
      </c>
      <c r="C28" s="2">
        <v>54593.99</v>
      </c>
      <c r="E28" s="12"/>
    </row>
    <row r="29" spans="1:7" x14ac:dyDescent="0.2">
      <c r="A29" s="12"/>
      <c r="B29" s="1" t="s">
        <v>12</v>
      </c>
      <c r="C29" s="2">
        <v>287.83</v>
      </c>
      <c r="E29" s="12" t="s">
        <v>10</v>
      </c>
      <c r="F29" s="1" t="s">
        <v>11</v>
      </c>
      <c r="G29" s="2">
        <v>112953.27</v>
      </c>
    </row>
    <row r="30" spans="1:7" x14ac:dyDescent="0.2">
      <c r="A30" s="12"/>
      <c r="B30" s="1" t="s">
        <v>13</v>
      </c>
      <c r="C30" s="2">
        <v>12692.17</v>
      </c>
      <c r="E30" s="12"/>
      <c r="F30" s="1" t="s">
        <v>12</v>
      </c>
      <c r="G30" s="2">
        <v>507.4</v>
      </c>
    </row>
    <row r="31" spans="1:7" x14ac:dyDescent="0.2">
      <c r="A31" s="12"/>
      <c r="B31" s="1" t="s">
        <v>14</v>
      </c>
      <c r="C31" s="2">
        <v>131.94</v>
      </c>
      <c r="E31" s="12"/>
      <c r="F31" s="1" t="s">
        <v>13</v>
      </c>
      <c r="G31" s="2">
        <v>23383.1</v>
      </c>
    </row>
    <row r="32" spans="1:7" x14ac:dyDescent="0.2">
      <c r="A32" s="12"/>
      <c r="B32" s="1" t="s">
        <v>15</v>
      </c>
      <c r="C32" s="2">
        <v>4467.5</v>
      </c>
      <c r="E32" s="12"/>
      <c r="F32" s="1" t="s">
        <v>14</v>
      </c>
      <c r="G32" s="2">
        <v>579.99</v>
      </c>
    </row>
    <row r="33" spans="1:7" x14ac:dyDescent="0.2">
      <c r="A33" s="12"/>
      <c r="B33" s="1" t="s">
        <v>16</v>
      </c>
      <c r="C33" s="2">
        <v>683.22</v>
      </c>
      <c r="E33" s="12"/>
      <c r="F33" s="1" t="s">
        <v>15</v>
      </c>
      <c r="G33" s="2">
        <v>16579.060000000001</v>
      </c>
    </row>
    <row r="34" spans="1:7" x14ac:dyDescent="0.2">
      <c r="A34" s="12"/>
      <c r="B34" s="1" t="s">
        <v>17</v>
      </c>
      <c r="C34" s="2">
        <v>11.51</v>
      </c>
      <c r="E34" s="12"/>
      <c r="F34" s="1" t="s">
        <v>16</v>
      </c>
      <c r="G34" s="2">
        <v>4588.07</v>
      </c>
    </row>
    <row r="35" spans="1:7" x14ac:dyDescent="0.2">
      <c r="A35" s="12"/>
      <c r="B35" s="1" t="s">
        <v>18</v>
      </c>
      <c r="C35" s="2">
        <v>249.34</v>
      </c>
      <c r="E35" s="12"/>
      <c r="F35" s="1" t="s">
        <v>44</v>
      </c>
      <c r="G35" s="2">
        <v>108.64</v>
      </c>
    </row>
    <row r="36" spans="1:7" x14ac:dyDescent="0.2">
      <c r="A36" s="12"/>
      <c r="B36" s="5" t="s">
        <v>29</v>
      </c>
      <c r="C36" s="4">
        <v>73117.5</v>
      </c>
      <c r="E36" s="12"/>
      <c r="F36" s="1" t="s">
        <v>45</v>
      </c>
      <c r="G36" s="2">
        <v>1647.35</v>
      </c>
    </row>
    <row r="37" spans="1:7" x14ac:dyDescent="0.2">
      <c r="A37" s="12"/>
      <c r="E37" s="12"/>
      <c r="F37" s="1" t="s">
        <v>18</v>
      </c>
      <c r="G37" s="2">
        <v>721.28</v>
      </c>
    </row>
    <row r="38" spans="1:7" x14ac:dyDescent="0.2">
      <c r="A38" s="14" t="s">
        <v>21</v>
      </c>
      <c r="E38" s="12"/>
      <c r="F38" s="5" t="s">
        <v>29</v>
      </c>
      <c r="G38" s="4">
        <f>SUM(G29:G37)</f>
        <v>161068.16</v>
      </c>
    </row>
    <row r="39" spans="1:7" x14ac:dyDescent="0.2">
      <c r="A39" s="12"/>
      <c r="B39" s="1" t="s">
        <v>19</v>
      </c>
      <c r="C39" s="2">
        <v>657.36</v>
      </c>
      <c r="E39" s="12"/>
    </row>
    <row r="40" spans="1:7" x14ac:dyDescent="0.2">
      <c r="A40" s="12"/>
      <c r="B40" s="1" t="s">
        <v>20</v>
      </c>
      <c r="C40" s="2">
        <v>147.91999999999999</v>
      </c>
      <c r="E40" s="12" t="s">
        <v>47</v>
      </c>
    </row>
    <row r="41" spans="1:7" x14ac:dyDescent="0.2">
      <c r="A41" s="12"/>
      <c r="B41" s="1" t="s">
        <v>26</v>
      </c>
      <c r="C41" s="2">
        <v>1475.03</v>
      </c>
      <c r="E41" s="12"/>
      <c r="F41" s="1" t="s">
        <v>48</v>
      </c>
      <c r="G41" s="2">
        <v>1727</v>
      </c>
    </row>
    <row r="42" spans="1:7" x14ac:dyDescent="0.2">
      <c r="A42" s="12"/>
      <c r="B42" s="16" t="s">
        <v>30</v>
      </c>
      <c r="C42" s="4">
        <v>2280.31</v>
      </c>
      <c r="E42" s="12"/>
      <c r="F42" s="16" t="s">
        <v>49</v>
      </c>
      <c r="G42" s="4">
        <f>SUM(G41)</f>
        <v>1727</v>
      </c>
    </row>
    <row r="43" spans="1:7" x14ac:dyDescent="0.2">
      <c r="A43" s="12"/>
      <c r="E43" s="12"/>
    </row>
    <row r="44" spans="1:7" x14ac:dyDescent="0.2">
      <c r="A44" s="12" t="s">
        <v>22</v>
      </c>
      <c r="E44" s="14" t="s">
        <v>21</v>
      </c>
    </row>
    <row r="45" spans="1:7" x14ac:dyDescent="0.2">
      <c r="A45" s="14"/>
      <c r="B45" s="1" t="s">
        <v>23</v>
      </c>
      <c r="C45" s="7">
        <v>83974.78</v>
      </c>
      <c r="E45" s="12"/>
      <c r="F45" s="1" t="s">
        <v>19</v>
      </c>
      <c r="G45" s="2">
        <v>1314.72</v>
      </c>
    </row>
    <row r="46" spans="1:7" x14ac:dyDescent="0.2">
      <c r="A46" s="12"/>
      <c r="B46" s="1" t="s">
        <v>24</v>
      </c>
      <c r="C46" s="2">
        <v>6424</v>
      </c>
      <c r="E46" s="12"/>
      <c r="F46" s="1" t="s">
        <v>20</v>
      </c>
      <c r="G46" s="2">
        <v>8.1300000000000008</v>
      </c>
    </row>
    <row r="47" spans="1:7" x14ac:dyDescent="0.2">
      <c r="A47" s="14"/>
      <c r="B47" s="1" t="s">
        <v>25</v>
      </c>
      <c r="C47" s="2">
        <v>1258.06</v>
      </c>
      <c r="E47" s="12"/>
      <c r="F47" s="1" t="s">
        <v>50</v>
      </c>
      <c r="G47" s="2">
        <v>270</v>
      </c>
    </row>
    <row r="48" spans="1:7" x14ac:dyDescent="0.2">
      <c r="A48" s="17"/>
      <c r="B48" s="16" t="s">
        <v>31</v>
      </c>
      <c r="C48" s="4">
        <v>91656.84</v>
      </c>
      <c r="E48" s="12"/>
      <c r="F48" s="1" t="s">
        <v>26</v>
      </c>
      <c r="G48" s="2">
        <v>2820.03</v>
      </c>
    </row>
    <row r="49" spans="1:7" x14ac:dyDescent="0.2">
      <c r="A49" s="18"/>
      <c r="E49" s="12"/>
      <c r="F49" s="16" t="s">
        <v>30</v>
      </c>
      <c r="G49" s="4">
        <f>SUM(G45:G48)</f>
        <v>4412.88</v>
      </c>
    </row>
    <row r="50" spans="1:7" x14ac:dyDescent="0.2">
      <c r="B50" s="16" t="s">
        <v>39</v>
      </c>
      <c r="C50" s="4">
        <f>SUM(C48,C42,C36,C26,C21,C15,C13,C7)</f>
        <v>193365.71</v>
      </c>
      <c r="E50" s="12"/>
    </row>
    <row r="51" spans="1:7" x14ac:dyDescent="0.2">
      <c r="B51" s="1" t="s">
        <v>40</v>
      </c>
      <c r="C51" s="2">
        <f>C3-C50</f>
        <v>-5077.3099999999977</v>
      </c>
      <c r="E51" s="12" t="s">
        <v>22</v>
      </c>
    </row>
    <row r="52" spans="1:7" x14ac:dyDescent="0.2">
      <c r="E52" s="14"/>
      <c r="F52" s="1" t="s">
        <v>23</v>
      </c>
      <c r="G52" s="7">
        <v>110530.2</v>
      </c>
    </row>
    <row r="53" spans="1:7" ht="15.75" x14ac:dyDescent="0.2">
      <c r="B53" s="19" t="s">
        <v>41</v>
      </c>
      <c r="C53" s="20">
        <f>C51</f>
        <v>-5077.3099999999977</v>
      </c>
      <c r="E53" s="12"/>
      <c r="F53" s="1" t="s">
        <v>24</v>
      </c>
      <c r="G53" s="2">
        <v>8455.56</v>
      </c>
    </row>
    <row r="54" spans="1:7" x14ac:dyDescent="0.2">
      <c r="E54" s="17"/>
      <c r="F54" s="16" t="s">
        <v>31</v>
      </c>
      <c r="G54" s="4">
        <f>SUM(G52:G53)</f>
        <v>118985.76</v>
      </c>
    </row>
    <row r="55" spans="1:7" x14ac:dyDescent="0.2">
      <c r="E55" s="18"/>
    </row>
    <row r="56" spans="1:7" x14ac:dyDescent="0.2">
      <c r="F56" s="16" t="s">
        <v>39</v>
      </c>
      <c r="G56" s="4">
        <f>SUM(G54,G49,G42,G38,G27,G23,G17,G16,G14,G7)</f>
        <v>379376.75999999995</v>
      </c>
    </row>
    <row r="57" spans="1:7" x14ac:dyDescent="0.2">
      <c r="F57" s="1" t="s">
        <v>40</v>
      </c>
      <c r="G57" s="2">
        <f>G3-G56</f>
        <v>57347.500000000058</v>
      </c>
    </row>
    <row r="59" spans="1:7" ht="15.75" x14ac:dyDescent="0.2">
      <c r="F59" s="19" t="s">
        <v>41</v>
      </c>
      <c r="G59" s="20">
        <f>G57</f>
        <v>57347.500000000058</v>
      </c>
    </row>
  </sheetData>
  <mergeCells count="6">
    <mergeCell ref="E1:G1"/>
    <mergeCell ref="E2:G2"/>
    <mergeCell ref="A2:C2"/>
    <mergeCell ref="A6:C6"/>
    <mergeCell ref="E6:G6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Collins</cp:lastModifiedBy>
  <dcterms:created xsi:type="dcterms:W3CDTF">2024-09-13T22:51:19Z</dcterms:created>
  <dcterms:modified xsi:type="dcterms:W3CDTF">2024-12-04T20:14:58Z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2024-07-14T00:00:00Z</vt:filetime>
  </property>
  <property fmtid="{D5CDD505-2E9C-101B-9397-08002B2CF9AE}" pid="3" name="LastSaved">
    <vt:filetime>2024-09-13T00:00:00Z</vt:filetime>
  </property>
</Properties>
</file>